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796b99fb845a499/Desktop/a Practical Accounting/a Practical Managerial Acct/Drafts/Source Videos and files/Mod 11 Std Cost Variance/"/>
    </mc:Choice>
  </mc:AlternateContent>
  <xr:revisionPtr revIDLastSave="12" documentId="8_{008A6CE1-3625-481E-B36F-867E1A05D91A}" xr6:coauthVersionLast="47" xr6:coauthVersionMax="47" xr10:uidLastSave="{8324ED09-C0AD-4C19-AAD1-B4894E5F56A0}"/>
  <bookViews>
    <workbookView xWindow="-120" yWindow="-120" windowWidth="24240" windowHeight="13020" xr2:uid="{4C0314FE-75E9-4486-851B-FB64D1E2BED3}"/>
  </bookViews>
  <sheets>
    <sheet name="Cover" sheetId="11" r:id="rId1"/>
    <sheet name="Overview" sheetId="20" r:id="rId2"/>
    <sheet name="One Method" sheetId="18" r:id="rId3"/>
    <sheet name="Variance Worksheets" sheetId="22" r:id="rId4"/>
    <sheet name="Variance Worksheets (2)" sheetId="23" r:id="rId5"/>
    <sheet name="Variance Worksheets (3)" sheetId="24" r:id="rId6"/>
    <sheet name="Variance Worksheets (4)" sheetId="25" r:id="rId7"/>
  </sheets>
  <definedNames>
    <definedName name="_xlnm.Print_Area" localSheetId="0">Cover!$A$1:$E$16</definedName>
    <definedName name="_xlnm.Print_Area" localSheetId="2">'One Method'!$A$1:$F$22</definedName>
    <definedName name="_xlnm.Print_Area" localSheetId="1">Overview!$A$1:$J$20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25" l="1"/>
  <c r="H45" i="25"/>
  <c r="B45" i="25"/>
  <c r="B44" i="25"/>
  <c r="J30" i="25"/>
  <c r="J50" i="25" s="1"/>
  <c r="J29" i="25"/>
  <c r="J49" i="25" s="1"/>
  <c r="J28" i="25"/>
  <c r="J48" i="25" s="1"/>
  <c r="J27" i="25"/>
  <c r="J47" i="25" s="1"/>
  <c r="H27" i="25"/>
  <c r="J26" i="25"/>
  <c r="J46" i="25" s="1"/>
  <c r="H26" i="25"/>
  <c r="B26" i="25"/>
  <c r="J25" i="25"/>
  <c r="J45" i="25" s="1"/>
  <c r="B25" i="25"/>
  <c r="J24" i="25"/>
  <c r="J44" i="25" s="1"/>
  <c r="H7" i="25"/>
  <c r="H6" i="25"/>
  <c r="B6" i="25"/>
  <c r="B5" i="25"/>
  <c r="J48" i="24"/>
  <c r="H46" i="24"/>
  <c r="J45" i="24"/>
  <c r="H45" i="24"/>
  <c r="B45" i="24"/>
  <c r="B44" i="24"/>
  <c r="J30" i="24"/>
  <c r="J50" i="24" s="1"/>
  <c r="J29" i="24"/>
  <c r="J49" i="24" s="1"/>
  <c r="J28" i="24"/>
  <c r="J27" i="24"/>
  <c r="J47" i="24" s="1"/>
  <c r="H27" i="24"/>
  <c r="J26" i="24"/>
  <c r="J46" i="24" s="1"/>
  <c r="H26" i="24"/>
  <c r="B26" i="24"/>
  <c r="J25" i="24"/>
  <c r="B25" i="24"/>
  <c r="J24" i="24"/>
  <c r="J44" i="24" s="1"/>
  <c r="H7" i="24"/>
  <c r="H6" i="24"/>
  <c r="B6" i="24"/>
  <c r="B5" i="24"/>
  <c r="J49" i="23"/>
  <c r="J47" i="23"/>
  <c r="J46" i="23"/>
  <c r="H46" i="23"/>
  <c r="H45" i="23"/>
  <c r="B45" i="23"/>
  <c r="B44" i="23"/>
  <c r="J43" i="23"/>
  <c r="J30" i="23"/>
  <c r="J50" i="23" s="1"/>
  <c r="J29" i="23"/>
  <c r="J28" i="23"/>
  <c r="J48" i="23" s="1"/>
  <c r="J27" i="23"/>
  <c r="H27" i="23"/>
  <c r="J26" i="23"/>
  <c r="H26" i="23"/>
  <c r="B26" i="23"/>
  <c r="J25" i="23"/>
  <c r="J45" i="23" s="1"/>
  <c r="B25" i="23"/>
  <c r="J24" i="23"/>
  <c r="J44" i="23" s="1"/>
  <c r="H7" i="23"/>
  <c r="H6" i="23"/>
  <c r="B6" i="23"/>
  <c r="B5" i="23"/>
  <c r="H46" i="22"/>
  <c r="H45" i="22"/>
  <c r="B45" i="22"/>
  <c r="B44" i="22"/>
  <c r="J30" i="22"/>
  <c r="J50" i="22" s="1"/>
  <c r="J29" i="22"/>
  <c r="J49" i="22" s="1"/>
  <c r="J28" i="22"/>
  <c r="J48" i="22" s="1"/>
  <c r="J27" i="22"/>
  <c r="J47" i="22" s="1"/>
  <c r="H27" i="22"/>
  <c r="J26" i="22"/>
  <c r="J46" i="22" s="1"/>
  <c r="H26" i="22"/>
  <c r="B26" i="22"/>
  <c r="J25" i="22"/>
  <c r="J45" i="22" s="1"/>
  <c r="B25" i="22"/>
  <c r="J24" i="22"/>
  <c r="J44" i="22" s="1"/>
  <c r="H7" i="22"/>
  <c r="H6" i="22"/>
  <c r="B6" i="22"/>
  <c r="B5" i="22"/>
  <c r="F18" i="20"/>
  <c r="C12" i="20"/>
  <c r="C13" i="20" s="1"/>
  <c r="H9" i="20"/>
  <c r="H8" i="20"/>
  <c r="H7" i="20"/>
  <c r="J43" i="25" l="1"/>
  <c r="J43" i="24"/>
  <c r="J43" i="22"/>
  <c r="H10" i="20"/>
  <c r="H14" i="20" s="1"/>
</calcChain>
</file>

<file path=xl/sharedStrings.xml><?xml version="1.0" encoding="utf-8"?>
<sst xmlns="http://schemas.openxmlformats.org/spreadsheetml/2006/main" count="631" uniqueCount="159">
  <si>
    <t>Total</t>
  </si>
  <si>
    <t>Rate</t>
  </si>
  <si>
    <t>Total Cost</t>
  </si>
  <si>
    <t>Practical Managerial Accounting</t>
  </si>
  <si>
    <t>Video Subjects</t>
  </si>
  <si>
    <t>© Practical Accounting 2010-2022</t>
  </si>
  <si>
    <t>Direct Materials</t>
  </si>
  <si>
    <t>=</t>
  </si>
  <si>
    <t>Overview</t>
  </si>
  <si>
    <t>Excel Sheets</t>
  </si>
  <si>
    <t>Standard Cost Variance Analysis</t>
  </si>
  <si>
    <t>One Method Applied - No Need for the Formula</t>
  </si>
  <si>
    <t>Compute Direct Materials Variance Analysis and Why</t>
  </si>
  <si>
    <t>Compute Direct Labor Variance Analysis and Why</t>
  </si>
  <si>
    <t>What is a Standard Cost and What Causes Variances?</t>
  </si>
  <si>
    <t>ONE METHOD FOR VARIANCE ANALYSIS</t>
  </si>
  <si>
    <t>Steps</t>
  </si>
  <si>
    <t>Flexible Budgeting</t>
  </si>
  <si>
    <t>OUTPUTS (Pizzas) Sold</t>
  </si>
  <si>
    <t xml:space="preserve">  for Whole Company</t>
  </si>
  <si>
    <t>Actual Q # Units  X</t>
  </si>
  <si>
    <t>&gt;&gt;&gt;&gt;&gt;&gt;&gt;&gt;&gt;&gt;</t>
  </si>
  <si>
    <t>&lt; Difference &gt;</t>
  </si>
  <si>
    <t>Budgeted Q   # Units  X</t>
  </si>
  <si>
    <t xml:space="preserve">  or a Whole Project</t>
  </si>
  <si>
    <t xml:space="preserve"> Actual C Cost / Unit</t>
  </si>
  <si>
    <t>Standard C Cost/Unit</t>
  </si>
  <si>
    <t>&lt;&lt;&lt;&lt;&lt;&lt;&lt;&lt;&lt;&lt;</t>
  </si>
  <si>
    <t>Standard C Cost / Unit</t>
  </si>
  <si>
    <t>Total Actual Cost</t>
  </si>
  <si>
    <t xml:space="preserve">Flexible Budget </t>
  </si>
  <si>
    <t>Total Budgeted Cost</t>
  </si>
  <si>
    <t>Cost Accounting</t>
  </si>
  <si>
    <t>Flexible</t>
  </si>
  <si>
    <t>for Actual Outputs</t>
  </si>
  <si>
    <t>Sales</t>
  </si>
  <si>
    <t>Master Budget</t>
  </si>
  <si>
    <t>Budget</t>
  </si>
  <si>
    <t>AQ X SC</t>
  </si>
  <si>
    <t>Volume</t>
  </si>
  <si>
    <t>Variance</t>
  </si>
  <si>
    <t>INPUTS per Output (Cheese per Pizza Produced)</t>
  </si>
  <si>
    <t xml:space="preserve">   for a Product or a</t>
  </si>
  <si>
    <t xml:space="preserve">  Actual  Q # Units  X</t>
  </si>
  <si>
    <t>Standard Q  # Units X</t>
  </si>
  <si>
    <t xml:space="preserve">   Product Ingredient</t>
  </si>
  <si>
    <t xml:space="preserve"> Actual P Cost / Unit</t>
  </si>
  <si>
    <t>Standard P Price/Unit</t>
  </si>
  <si>
    <t>AQ X SP</t>
  </si>
  <si>
    <t>Total Std.Cost Allowed</t>
  </si>
  <si>
    <t>Price</t>
  </si>
  <si>
    <t>Quantity</t>
  </si>
  <si>
    <t>Standard Cost Allowed</t>
  </si>
  <si>
    <t>Direct Labor</t>
  </si>
  <si>
    <t>INPUTS per Output (Hours per Pizza Produced)</t>
  </si>
  <si>
    <t>Actual Q # Hours  X</t>
  </si>
  <si>
    <t>Standard Q  # Hours X</t>
  </si>
  <si>
    <t xml:space="preserve"> Actual P Cost / Hour</t>
  </si>
  <si>
    <t>Standard P Price/Hour</t>
  </si>
  <si>
    <t>Efficiency</t>
  </si>
  <si>
    <t>One Method</t>
  </si>
  <si>
    <r>
      <t xml:space="preserve">Overview and </t>
    </r>
    <r>
      <rPr>
        <u/>
        <sz val="28"/>
        <color theme="4"/>
        <rFont val="Verdana"/>
        <family val="2"/>
      </rPr>
      <t>Terminology</t>
    </r>
    <r>
      <rPr>
        <u/>
        <sz val="28"/>
        <rFont val="Verdana"/>
        <family val="2"/>
      </rPr>
      <t xml:space="preserve"> of Standard Cost Variance Analysis</t>
    </r>
  </si>
  <si>
    <t>What is a Standard Cost?</t>
  </si>
  <si>
    <t>Per Unit</t>
  </si>
  <si>
    <t># of Units</t>
  </si>
  <si>
    <t>Standard</t>
  </si>
  <si>
    <t>Actual</t>
  </si>
  <si>
    <t>/Unit</t>
  </si>
  <si>
    <t>Results</t>
  </si>
  <si>
    <t>Allowed</t>
  </si>
  <si>
    <t>Units Produced</t>
  </si>
  <si>
    <t>Input / Units Produced</t>
  </si>
  <si>
    <t>Total Cost of Input</t>
  </si>
  <si>
    <t>Total Variance</t>
  </si>
  <si>
    <t>Dough (Flour)</t>
  </si>
  <si>
    <t>Sause</t>
  </si>
  <si>
    <t>Cheese</t>
  </si>
  <si>
    <t>Inputs</t>
  </si>
  <si>
    <t>Units</t>
  </si>
  <si>
    <t>X</t>
  </si>
  <si>
    <t>Avg. Cost / Unit</t>
  </si>
  <si>
    <t>$2.00 / lb.</t>
  </si>
  <si>
    <t>10 ounces (oz)</t>
  </si>
  <si>
    <t>$8.00 / lb.</t>
  </si>
  <si>
    <t>$.10 / oz.</t>
  </si>
  <si>
    <t>.1 hour(6 minutes)</t>
  </si>
  <si>
    <t>$15.00 / hour</t>
  </si>
  <si>
    <t>Variable Overhead</t>
  </si>
  <si>
    <t>Fixed Overhead</t>
  </si>
  <si>
    <t>$ 2.00 / hour</t>
  </si>
  <si>
    <t>Total Standard Cost:  Our Planned Cost to make One Cheese Pizza</t>
  </si>
  <si>
    <t>$ 3.00 / hour</t>
  </si>
  <si>
    <t>Applied by Direct Labor Hours</t>
  </si>
  <si>
    <t>What is a Standard Cost Variance and What Causes Them?</t>
  </si>
  <si>
    <t>Used More or Less Cheese/Pizza</t>
  </si>
  <si>
    <t>Used More or Less Hours/Pizza</t>
  </si>
  <si>
    <t>.2 pounds (lbs.)</t>
  </si>
  <si>
    <t>Total Direct Materials</t>
  </si>
  <si>
    <r>
      <t>A</t>
    </r>
    <r>
      <rPr>
        <b/>
        <sz val="20"/>
        <color theme="4"/>
        <rFont val="Verdana"/>
        <family val="2"/>
      </rPr>
      <t xml:space="preserve"> Standard Cost </t>
    </r>
    <r>
      <rPr>
        <b/>
        <sz val="20"/>
        <rFont val="Verdana"/>
        <family val="2"/>
      </rPr>
      <t xml:space="preserve">is a Budget or Plan for </t>
    </r>
    <r>
      <rPr>
        <b/>
        <sz val="20"/>
        <color theme="4"/>
        <rFont val="Verdana"/>
        <family val="2"/>
      </rPr>
      <t xml:space="preserve">Inputs </t>
    </r>
    <r>
      <rPr>
        <b/>
        <sz val="20"/>
        <rFont val="Verdana"/>
        <family val="2"/>
      </rPr>
      <t xml:space="preserve">(Ingredients) for one unit of </t>
    </r>
    <r>
      <rPr>
        <b/>
        <sz val="20"/>
        <color theme="4"/>
        <rFont val="Verdana"/>
        <family val="2"/>
      </rPr>
      <t>Output</t>
    </r>
    <r>
      <rPr>
        <b/>
        <sz val="20"/>
        <rFont val="Verdana"/>
        <family val="2"/>
      </rPr>
      <t xml:space="preserve"> (Product produced) - Cheese Pizza</t>
    </r>
  </si>
  <si>
    <r>
      <t>In This Module You Will Learn</t>
    </r>
    <r>
      <rPr>
        <b/>
        <u/>
        <sz val="20"/>
        <color rgb="FFFF0000"/>
        <rFont val="Verdana"/>
        <family val="2"/>
      </rPr>
      <t xml:space="preserve"> One </t>
    </r>
    <r>
      <rPr>
        <b/>
        <sz val="20"/>
        <color rgb="FFFF0000"/>
        <rFont val="Verdana"/>
        <family val="2"/>
      </rPr>
      <t xml:space="preserve">Unique Method to Understand Standard Cost Variances </t>
    </r>
  </si>
  <si>
    <t xml:space="preserve">You own a pizza shop that produced and sold 1000 cheese pizzas last month.   You consumed 250 pounds of cheese that cost you </t>
  </si>
  <si>
    <t>explain your standard cost variances.</t>
  </si>
  <si>
    <t>Variance Analysis Cheese for Cheese Pizza</t>
  </si>
  <si>
    <t xml:space="preserve">X Avg. Cost/ Input Unit </t>
  </si>
  <si>
    <t>Steps Standard Cost Puzzle Format</t>
  </si>
  <si>
    <t>$2500.   Your Standard Cost for Cheese is .2 pounds of cheese/pizza that is planned to cost you $8.00 per pound.   Compute and</t>
  </si>
  <si>
    <t>Potential Causes of Unfavorable Variances</t>
  </si>
  <si>
    <t xml:space="preserve">  Higher cost / unit (pound of cheese) , </t>
  </si>
  <si>
    <t>price increase from supplier,</t>
  </si>
  <si>
    <t>More Cheese Used / Pizza</t>
  </si>
  <si>
    <t>or did not take purchase discount.</t>
  </si>
  <si>
    <t>Pizza Makers putting too much cheese on the pizzas</t>
  </si>
  <si>
    <t xml:space="preserve">or they are eating or otherwise stealing cheese </t>
  </si>
  <si>
    <t>or allowing it to Spoil (Waste).</t>
  </si>
  <si>
    <t>Variance Analysis Direct Labor Cheese Pizza</t>
  </si>
  <si>
    <t xml:space="preserve">  Higher cost / unit (Wage Rate / Hour) , </t>
  </si>
  <si>
    <t>More Hours Used / Pizza</t>
  </si>
  <si>
    <t>Higher Wages Paid / Hour</t>
  </si>
  <si>
    <t>** Overtime</t>
  </si>
  <si>
    <t>or Too Many "Breaks"</t>
  </si>
  <si>
    <t>Variance Analysis Variable Overhead Cheese Pizza</t>
  </si>
  <si>
    <t>You own a pizza shop that produced and sold 1000 cheese pizzas last month.   You pizza makers worked 120 hours.  Your total Variable Overhead costs were</t>
  </si>
  <si>
    <t>Price Increase from Suppliers or</t>
  </si>
  <si>
    <t>Inefficient Use of Machinery</t>
  </si>
  <si>
    <t xml:space="preserve">  Higher cost / unit  Rate / Hour) , </t>
  </si>
  <si>
    <t>1  Identify Inputs and Outputs. Fill in Known Variables in the puzzle</t>
  </si>
  <si>
    <t xml:space="preserve">Paid More or Less per hour </t>
  </si>
  <si>
    <t>Cheese(Direct Material)</t>
  </si>
  <si>
    <t xml:space="preserve"> Then Solve for the two Outside columns - Total = Units X Avg. Cost/Unit</t>
  </si>
  <si>
    <t xml:space="preserve"> 2 Pull Total Units and Avg. Std Cost/Unit to AQ X SP</t>
  </si>
  <si>
    <t>Then Solve for Total AQ X SP</t>
  </si>
  <si>
    <t>and Evaluate the Causes of your Variances</t>
  </si>
  <si>
    <t>$600   Your Standard Cost for direct labor is .1 hours / pizza and variable overhead is applied at $3.00 per direct labor hour.   Compute and</t>
  </si>
  <si>
    <t>$2100.   Your Standard Cost for direct labor is .1 hours / pizza.  It is planned to cost you $15.00 per hour.   Compute and</t>
  </si>
  <si>
    <t>3 Solve for Variances Right Minus Left - Negatives are Unfavorable</t>
  </si>
  <si>
    <r>
      <t xml:space="preserve">For Each Input:  Avg. Cost / Unit (Price Paid) X  # of Units Used in Production = Total Cost .  </t>
    </r>
    <r>
      <rPr>
        <i/>
        <sz val="20"/>
        <rFont val="Verdana"/>
        <family val="2"/>
      </rPr>
      <t>For Example: One Cheese Pizza contains:</t>
    </r>
  </si>
  <si>
    <r>
      <t>A</t>
    </r>
    <r>
      <rPr>
        <b/>
        <sz val="20"/>
        <color theme="4"/>
        <rFont val="Verdana"/>
        <family val="2"/>
      </rPr>
      <t xml:space="preserve"> Standard Cost Variance</t>
    </r>
    <r>
      <rPr>
        <b/>
        <sz val="20"/>
        <rFont val="Verdana"/>
        <family val="2"/>
      </rPr>
      <t xml:space="preserve"> is the Difference Between</t>
    </r>
    <r>
      <rPr>
        <b/>
        <u/>
        <sz val="20"/>
        <rFont val="Verdana"/>
        <family val="2"/>
      </rPr>
      <t xml:space="preserve"> ACTUAL</t>
    </r>
    <r>
      <rPr>
        <b/>
        <sz val="20"/>
        <rFont val="Verdana"/>
        <family val="2"/>
      </rPr>
      <t xml:space="preserve"> Costs and </t>
    </r>
    <r>
      <rPr>
        <b/>
        <u/>
        <sz val="20"/>
        <rFont val="Verdana"/>
        <family val="2"/>
      </rPr>
      <t>STANDARD</t>
    </r>
    <r>
      <rPr>
        <b/>
        <sz val="20"/>
        <rFont val="Verdana"/>
        <family val="2"/>
      </rPr>
      <t xml:space="preserve"> Costs for </t>
    </r>
    <r>
      <rPr>
        <b/>
        <u/>
        <sz val="20"/>
        <rFont val="Verdana"/>
        <family val="2"/>
      </rPr>
      <t>ACTUAL</t>
    </r>
    <r>
      <rPr>
        <b/>
        <sz val="20"/>
        <rFont val="Verdana"/>
        <family val="2"/>
      </rPr>
      <t xml:space="preserve"> </t>
    </r>
    <r>
      <rPr>
        <b/>
        <sz val="20"/>
        <color theme="4"/>
        <rFont val="Verdana"/>
        <family val="2"/>
      </rPr>
      <t>Output Produced</t>
    </r>
  </si>
  <si>
    <t>Paid More or Less per pound</t>
  </si>
  <si>
    <t>You own a pizza shop that produced and sold 1000 cheese pizzas last month.   Your pizza makers worked 120 hours and earned</t>
  </si>
  <si>
    <t>Poor Scheduling or Training of Workers</t>
  </si>
  <si>
    <t xml:space="preserve">   Without Using the Stinking Formulas !      </t>
  </si>
  <si>
    <t>Compute Variable MOH Analysis and Why</t>
  </si>
  <si>
    <t>ACTUAL</t>
  </si>
  <si>
    <t>Splitter</t>
  </si>
  <si>
    <t>Plan-Budget</t>
  </si>
  <si>
    <t>Plan-Standard</t>
  </si>
  <si>
    <t># of Units Var.</t>
  </si>
  <si>
    <t>Avg. Cost/ Unit Var.</t>
  </si>
  <si>
    <t>More Cost is Unfavorable</t>
  </si>
  <si>
    <t>Less Cost is Favorable</t>
  </si>
  <si>
    <t>J</t>
  </si>
  <si>
    <t>L</t>
  </si>
  <si>
    <t>1</t>
  </si>
  <si>
    <t>2</t>
  </si>
  <si>
    <t>3</t>
  </si>
  <si>
    <t xml:space="preserve"> See Above Direct Labor Efficiency Variance</t>
  </si>
  <si>
    <t>Variance Worksheets</t>
  </si>
  <si>
    <t>"   "</t>
  </si>
  <si>
    <t>Student 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</si>
</sst>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Adobe Caslon Pro"/>
      <family val="1"/>
    </font>
    <font>
      <b/>
      <i/>
      <sz val="14"/>
      <color theme="1"/>
      <name val="Adobe Caslon Pro"/>
      <family val="1"/>
    </font>
    <font>
      <b/>
      <sz val="14"/>
      <color theme="1"/>
      <name val="Adobe Caslon Pro"/>
      <family val="1"/>
    </font>
    <font>
      <sz val="20"/>
      <name val="Verdana"/>
      <family val="2"/>
    </font>
    <font>
      <u/>
      <sz val="36"/>
      <name val="Verdana"/>
      <family val="2"/>
    </font>
    <font>
      <sz val="36"/>
      <name val="Verdana"/>
      <family val="2"/>
    </font>
    <font>
      <b/>
      <u/>
      <sz val="20"/>
      <name val="Verdana"/>
      <family val="2"/>
    </font>
    <font>
      <i/>
      <sz val="20"/>
      <name val="Verdana"/>
      <family val="2"/>
    </font>
    <font>
      <sz val="14"/>
      <name val="Verdana"/>
      <family val="2"/>
    </font>
    <font>
      <b/>
      <sz val="20"/>
      <name val="Verdana"/>
      <family val="2"/>
    </font>
    <font>
      <b/>
      <sz val="20"/>
      <color theme="4"/>
      <name val="Verdana"/>
      <family val="2"/>
    </font>
    <font>
      <u/>
      <sz val="28"/>
      <name val="Verdana"/>
      <family val="2"/>
    </font>
    <font>
      <u/>
      <sz val="28"/>
      <color theme="4"/>
      <name val="Verdana"/>
      <family val="2"/>
    </font>
    <font>
      <sz val="20"/>
      <color rgb="FFFF0000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u/>
      <sz val="16"/>
      <name val="Arial"/>
      <family val="2"/>
    </font>
    <font>
      <b/>
      <u/>
      <sz val="20"/>
      <name val="Arial"/>
      <family val="2"/>
    </font>
    <font>
      <b/>
      <u/>
      <sz val="16"/>
      <name val="Arial"/>
      <family val="2"/>
    </font>
    <font>
      <i/>
      <u/>
      <sz val="16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u val="double"/>
      <sz val="16"/>
      <name val="Arial"/>
      <family val="2"/>
    </font>
    <font>
      <i/>
      <sz val="16"/>
      <name val="Calibri"/>
      <family val="2"/>
      <scheme val="minor"/>
    </font>
    <font>
      <i/>
      <u val="double"/>
      <sz val="16"/>
      <name val="Arial"/>
      <family val="2"/>
    </font>
    <font>
      <b/>
      <i/>
      <sz val="16"/>
      <name val="Calibri"/>
      <family val="2"/>
      <scheme val="minor"/>
    </font>
    <font>
      <b/>
      <u/>
      <sz val="14"/>
      <color theme="1"/>
      <name val="Adobe Caslon Pro"/>
      <family val="1"/>
    </font>
    <font>
      <sz val="14"/>
      <name val="Adobe Caslon Pro"/>
      <family val="1"/>
    </font>
    <font>
      <b/>
      <sz val="14"/>
      <name val="Adobe Caslon Pro"/>
      <family val="1"/>
    </font>
    <font>
      <b/>
      <i/>
      <sz val="14"/>
      <name val="Adobe Caslon Pro"/>
      <family val="1"/>
    </font>
    <font>
      <b/>
      <i/>
      <u val="singleAccounting"/>
      <sz val="14"/>
      <color theme="1"/>
      <name val="Adobe Caslon Pro"/>
      <family val="1"/>
    </font>
    <font>
      <b/>
      <u/>
      <sz val="14"/>
      <name val="Adobe Caslon Pro"/>
      <family val="1"/>
    </font>
    <font>
      <b/>
      <i/>
      <u val="singleAccounting"/>
      <sz val="14"/>
      <name val="Adobe Caslon Pro"/>
      <family val="1"/>
    </font>
    <font>
      <i/>
      <sz val="14"/>
      <name val="Adobe Caslon Pro"/>
      <family val="1"/>
    </font>
    <font>
      <i/>
      <sz val="14"/>
      <color theme="1"/>
      <name val="Adobe Caslon Pro"/>
      <family val="1"/>
    </font>
    <font>
      <i/>
      <u val="singleAccounting"/>
      <sz val="14"/>
      <name val="Adobe Caslon Pro"/>
      <family val="1"/>
    </font>
    <font>
      <i/>
      <u val="singleAccounting"/>
      <sz val="14"/>
      <color theme="1"/>
      <name val="Adobe Caslon Pro"/>
      <family val="1"/>
    </font>
    <font>
      <u/>
      <sz val="20"/>
      <name val="Verdana"/>
      <family val="2"/>
    </font>
    <font>
      <u val="singleAccounting"/>
      <sz val="20"/>
      <name val="Verdana"/>
      <family val="2"/>
    </font>
    <font>
      <u val="doubleAccounting"/>
      <sz val="20"/>
      <name val="Verdana"/>
      <family val="2"/>
    </font>
    <font>
      <sz val="12"/>
      <name val="Verdana"/>
      <family val="2"/>
    </font>
    <font>
      <b/>
      <sz val="20"/>
      <color rgb="FFFF0000"/>
      <name val="Verdana"/>
      <family val="2"/>
    </font>
    <font>
      <b/>
      <u/>
      <sz val="20"/>
      <color rgb="FFFF0000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u/>
      <sz val="11"/>
      <color theme="1"/>
      <name val="Verdana"/>
      <family val="2"/>
    </font>
    <font>
      <u/>
      <sz val="11"/>
      <color theme="1"/>
      <name val="Verdana"/>
      <family val="2"/>
    </font>
    <font>
      <i/>
      <u/>
      <sz val="11"/>
      <color theme="1"/>
      <name val="Verdana"/>
      <family val="2"/>
    </font>
    <font>
      <i/>
      <u/>
      <sz val="20"/>
      <color rgb="FFFF0000"/>
      <name val="Arial"/>
      <family val="2"/>
    </font>
    <font>
      <b/>
      <i/>
      <u/>
      <sz val="20"/>
      <color theme="4"/>
      <name val="Verdana"/>
      <family val="2"/>
    </font>
    <font>
      <b/>
      <sz val="20"/>
      <name val="Wingdings"/>
      <charset val="2"/>
    </font>
    <font>
      <sz val="20"/>
      <color rgb="FFFF000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9">
    <xf numFmtId="0" fontId="0" fillId="0" borderId="0" xfId="0"/>
    <xf numFmtId="0" fontId="7" fillId="3" borderId="0" xfId="9" applyFont="1" applyFill="1"/>
    <xf numFmtId="0" fontId="8" fillId="3" borderId="0" xfId="9" applyFont="1" applyFill="1" applyAlignment="1">
      <alignment horizontal="center"/>
    </xf>
    <xf numFmtId="0" fontId="9" fillId="3" borderId="0" xfId="9" applyFont="1" applyFill="1" applyAlignment="1">
      <alignment horizontal="center"/>
    </xf>
    <xf numFmtId="0" fontId="10" fillId="3" borderId="0" xfId="9" applyFont="1" applyFill="1"/>
    <xf numFmtId="0" fontId="7" fillId="3" borderId="0" xfId="9" applyFont="1" applyFill="1" applyAlignment="1">
      <alignment horizontal="left"/>
    </xf>
    <xf numFmtId="0" fontId="11" fillId="3" borderId="0" xfId="9" applyFont="1" applyFill="1" applyAlignment="1">
      <alignment horizontal="center"/>
    </xf>
    <xf numFmtId="0" fontId="12" fillId="3" borderId="0" xfId="9" applyFont="1" applyFill="1"/>
    <xf numFmtId="0" fontId="7" fillId="5" borderId="0" xfId="9" applyFont="1" applyFill="1"/>
    <xf numFmtId="0" fontId="7" fillId="5" borderId="0" xfId="9" applyFont="1" applyFill="1" applyAlignment="1">
      <alignment horizontal="left"/>
    </xf>
    <xf numFmtId="0" fontId="18" fillId="2" borderId="0" xfId="10" applyFont="1" applyFill="1"/>
    <xf numFmtId="0" fontId="21" fillId="2" borderId="0" xfId="10" applyFont="1" applyFill="1" applyAlignment="1">
      <alignment horizontal="center"/>
    </xf>
    <xf numFmtId="0" fontId="3" fillId="2" borderId="0" xfId="10" applyFill="1" applyAlignment="1">
      <alignment horizontal="right"/>
    </xf>
    <xf numFmtId="0" fontId="18" fillId="6" borderId="0" xfId="10" applyFont="1" applyFill="1"/>
    <xf numFmtId="0" fontId="22" fillId="2" borderId="0" xfId="10" applyFont="1" applyFill="1"/>
    <xf numFmtId="0" fontId="24" fillId="2" borderId="4" xfId="10" applyFont="1" applyFill="1" applyBorder="1" applyAlignment="1">
      <alignment horizontal="center"/>
    </xf>
    <xf numFmtId="0" fontId="18" fillId="7" borderId="3" xfId="10" applyFont="1" applyFill="1" applyBorder="1" applyAlignment="1">
      <alignment horizontal="center"/>
    </xf>
    <xf numFmtId="0" fontId="24" fillId="7" borderId="9" xfId="10" applyFont="1" applyFill="1" applyBorder="1" applyAlignment="1">
      <alignment horizontal="center"/>
    </xf>
    <xf numFmtId="0" fontId="18" fillId="7" borderId="0" xfId="10" applyFont="1" applyFill="1" applyAlignment="1">
      <alignment horizontal="center"/>
    </xf>
    <xf numFmtId="0" fontId="25" fillId="8" borderId="9" xfId="10" applyFont="1" applyFill="1" applyBorder="1" applyAlignment="1">
      <alignment horizontal="center"/>
    </xf>
    <xf numFmtId="0" fontId="18" fillId="4" borderId="10" xfId="10" applyFont="1" applyFill="1" applyBorder="1" applyAlignment="1">
      <alignment horizontal="center"/>
    </xf>
    <xf numFmtId="0" fontId="20" fillId="7" borderId="3" xfId="10" applyFont="1" applyFill="1" applyBorder="1" applyAlignment="1">
      <alignment horizontal="center"/>
    </xf>
    <xf numFmtId="0" fontId="25" fillId="9" borderId="9" xfId="10" applyFont="1" applyFill="1" applyBorder="1" applyAlignment="1">
      <alignment horizontal="center"/>
    </xf>
    <xf numFmtId="0" fontId="20" fillId="4" borderId="9" xfId="10" applyFont="1" applyFill="1" applyBorder="1" applyAlignment="1">
      <alignment horizontal="center"/>
    </xf>
    <xf numFmtId="0" fontId="24" fillId="4" borderId="9" xfId="10" applyFont="1" applyFill="1" applyBorder="1" applyAlignment="1">
      <alignment horizontal="center"/>
    </xf>
    <xf numFmtId="0" fontId="20" fillId="4" borderId="10" xfId="10" applyFont="1" applyFill="1" applyBorder="1" applyAlignment="1">
      <alignment horizontal="center"/>
    </xf>
    <xf numFmtId="0" fontId="26" fillId="7" borderId="3" xfId="10" applyFont="1" applyFill="1" applyBorder="1" applyAlignment="1">
      <alignment horizontal="center"/>
    </xf>
    <xf numFmtId="0" fontId="25" fillId="10" borderId="0" xfId="10" applyFont="1" applyFill="1" applyAlignment="1">
      <alignment horizontal="center"/>
    </xf>
    <xf numFmtId="0" fontId="26" fillId="4" borderId="10" xfId="10" applyFont="1" applyFill="1" applyBorder="1" applyAlignment="1">
      <alignment horizontal="center"/>
    </xf>
    <xf numFmtId="0" fontId="27" fillId="6" borderId="0" xfId="10" applyFont="1" applyFill="1" applyAlignment="1">
      <alignment horizontal="center"/>
    </xf>
    <xf numFmtId="0" fontId="27" fillId="7" borderId="3" xfId="10" applyFont="1" applyFill="1" applyBorder="1" applyAlignment="1">
      <alignment horizontal="center"/>
    </xf>
    <xf numFmtId="0" fontId="19" fillId="9" borderId="9" xfId="10" applyFont="1" applyFill="1" applyBorder="1" applyAlignment="1">
      <alignment horizontal="center"/>
    </xf>
    <xf numFmtId="0" fontId="28" fillId="10" borderId="0" xfId="10" applyFont="1" applyFill="1" applyAlignment="1">
      <alignment horizontal="center"/>
    </xf>
    <xf numFmtId="0" fontId="19" fillId="8" borderId="9" xfId="10" applyFont="1" applyFill="1" applyBorder="1" applyAlignment="1">
      <alignment horizontal="center"/>
    </xf>
    <xf numFmtId="0" fontId="27" fillId="4" borderId="10" xfId="10" applyFont="1" applyFill="1" applyBorder="1" applyAlignment="1">
      <alignment horizontal="center"/>
    </xf>
    <xf numFmtId="0" fontId="29" fillId="7" borderId="3" xfId="10" applyFont="1" applyFill="1" applyBorder="1" applyAlignment="1">
      <alignment horizontal="center"/>
    </xf>
    <xf numFmtId="0" fontId="18" fillId="10" borderId="0" xfId="10" applyFont="1" applyFill="1" applyAlignment="1">
      <alignment horizontal="center"/>
    </xf>
    <xf numFmtId="0" fontId="22" fillId="2" borderId="0" xfId="10" applyFont="1" applyFill="1" applyAlignment="1">
      <alignment horizontal="left"/>
    </xf>
    <xf numFmtId="0" fontId="23" fillId="2" borderId="4" xfId="10" applyFont="1" applyFill="1" applyBorder="1" applyAlignment="1">
      <alignment horizontal="right"/>
    </xf>
    <xf numFmtId="0" fontId="27" fillId="4" borderId="11" xfId="10" applyFont="1" applyFill="1" applyBorder="1" applyAlignment="1">
      <alignment horizontal="center"/>
    </xf>
    <xf numFmtId="0" fontId="18" fillId="4" borderId="9" xfId="10" applyFont="1" applyFill="1" applyBorder="1" applyAlignment="1">
      <alignment horizontal="center"/>
    </xf>
    <xf numFmtId="0" fontId="26" fillId="4" borderId="9" xfId="10" applyFont="1" applyFill="1" applyBorder="1" applyAlignment="1">
      <alignment horizontal="center"/>
    </xf>
    <xf numFmtId="0" fontId="18" fillId="10" borderId="0" xfId="10" applyFont="1" applyFill="1"/>
    <xf numFmtId="0" fontId="27" fillId="4" borderId="9" xfId="10" applyFont="1" applyFill="1" applyBorder="1" applyAlignment="1">
      <alignment horizontal="center"/>
    </xf>
    <xf numFmtId="0" fontId="18" fillId="7" borderId="12" xfId="10" applyFont="1" applyFill="1" applyBorder="1"/>
    <xf numFmtId="0" fontId="19" fillId="9" borderId="13" xfId="10" applyFont="1" applyFill="1" applyBorder="1" applyAlignment="1">
      <alignment horizontal="center"/>
    </xf>
    <xf numFmtId="0" fontId="25" fillId="10" borderId="13" xfId="10" applyFont="1" applyFill="1" applyBorder="1" applyAlignment="1">
      <alignment horizontal="center"/>
    </xf>
    <xf numFmtId="0" fontId="19" fillId="8" borderId="13" xfId="10" applyFont="1" applyFill="1" applyBorder="1" applyAlignment="1">
      <alignment horizontal="center"/>
    </xf>
    <xf numFmtId="0" fontId="27" fillId="4" borderId="13" xfId="10" applyFont="1" applyFill="1" applyBorder="1" applyAlignment="1">
      <alignment horizontal="center"/>
    </xf>
    <xf numFmtId="0" fontId="13" fillId="3" borderId="0" xfId="9" applyFont="1" applyFill="1" applyAlignment="1">
      <alignment horizontal="left"/>
    </xf>
    <xf numFmtId="6" fontId="30" fillId="2" borderId="0" xfId="11" applyNumberFormat="1" applyFont="1" applyFill="1" applyAlignment="1">
      <alignment horizontal="center" vertical="center"/>
    </xf>
    <xf numFmtId="0" fontId="41" fillId="3" borderId="0" xfId="9" applyFont="1" applyFill="1" applyAlignment="1">
      <alignment horizontal="left"/>
    </xf>
    <xf numFmtId="0" fontId="7" fillId="3" borderId="0" xfId="9" applyFont="1" applyFill="1" applyAlignment="1">
      <alignment horizontal="center"/>
    </xf>
    <xf numFmtId="0" fontId="41" fillId="3" borderId="0" xfId="9" applyFont="1" applyFill="1"/>
    <xf numFmtId="44" fontId="7" fillId="3" borderId="0" xfId="2" applyFont="1" applyFill="1" applyAlignment="1">
      <alignment horizontal="left"/>
    </xf>
    <xf numFmtId="44" fontId="42" fillId="3" borderId="0" xfId="2" applyFont="1" applyFill="1" applyAlignment="1">
      <alignment horizontal="left"/>
    </xf>
    <xf numFmtId="44" fontId="7" fillId="3" borderId="0" xfId="9" applyNumberFormat="1" applyFont="1" applyFill="1"/>
    <xf numFmtId="0" fontId="41" fillId="3" borderId="0" xfId="9" applyFont="1" applyFill="1" applyAlignment="1">
      <alignment horizontal="center"/>
    </xf>
    <xf numFmtId="44" fontId="43" fillId="3" borderId="0" xfId="9" applyNumberFormat="1" applyFont="1" applyFill="1"/>
    <xf numFmtId="0" fontId="15" fillId="3" borderId="0" xfId="9" applyFont="1" applyFill="1" applyAlignment="1">
      <alignment horizontal="left"/>
    </xf>
    <xf numFmtId="0" fontId="44" fillId="3" borderId="0" xfId="9" applyFont="1" applyFill="1"/>
    <xf numFmtId="0" fontId="45" fillId="3" borderId="0" xfId="9" applyFont="1" applyFill="1" applyAlignment="1">
      <alignment horizontal="left"/>
    </xf>
    <xf numFmtId="0" fontId="46" fillId="3" borderId="0" xfId="9" applyFont="1" applyFill="1" applyAlignment="1">
      <alignment horizontal="left" vertical="top"/>
    </xf>
    <xf numFmtId="0" fontId="1" fillId="2" borderId="0" xfId="11" applyFill="1"/>
    <xf numFmtId="0" fontId="47" fillId="2" borderId="0" xfId="11" applyFont="1" applyFill="1"/>
    <xf numFmtId="6" fontId="31" fillId="2" borderId="0" xfId="11" applyNumberFormat="1" applyFont="1" applyFill="1" applyAlignment="1">
      <alignment horizontal="right" vertical="center"/>
    </xf>
    <xf numFmtId="6" fontId="32" fillId="2" borderId="15" xfId="11" applyNumberFormat="1" applyFont="1" applyFill="1" applyBorder="1" applyAlignment="1">
      <alignment horizontal="center" vertical="center"/>
    </xf>
    <xf numFmtId="6" fontId="6" fillId="2" borderId="15" xfId="11" applyNumberFormat="1" applyFont="1" applyFill="1" applyBorder="1" applyAlignment="1">
      <alignment horizontal="center" vertical="center"/>
    </xf>
    <xf numFmtId="6" fontId="6" fillId="2" borderId="14" xfId="11" applyNumberFormat="1" applyFont="1" applyFill="1" applyBorder="1" applyAlignment="1">
      <alignment horizontal="center" vertical="center"/>
    </xf>
    <xf numFmtId="6" fontId="35" fillId="2" borderId="15" xfId="11" applyNumberFormat="1" applyFont="1" applyFill="1" applyBorder="1" applyAlignment="1">
      <alignment horizontal="center" vertical="center"/>
    </xf>
    <xf numFmtId="5" fontId="35" fillId="2" borderId="15" xfId="11" applyNumberFormat="1" applyFont="1" applyFill="1" applyBorder="1" applyAlignment="1">
      <alignment horizontal="center" vertical="center"/>
    </xf>
    <xf numFmtId="6" fontId="30" fillId="2" borderId="15" xfId="11" applyNumberFormat="1" applyFont="1" applyFill="1" applyBorder="1" applyAlignment="1">
      <alignment horizontal="center" vertical="center"/>
    </xf>
    <xf numFmtId="5" fontId="30" fillId="2" borderId="0" xfId="11" applyNumberFormat="1" applyFont="1" applyFill="1" applyAlignment="1">
      <alignment horizontal="center" vertical="center"/>
    </xf>
    <xf numFmtId="6" fontId="30" fillId="2" borderId="14" xfId="11" applyNumberFormat="1" applyFont="1" applyFill="1" applyBorder="1" applyAlignment="1">
      <alignment horizontal="center" vertical="center"/>
    </xf>
    <xf numFmtId="164" fontId="36" fillId="2" borderId="0" xfId="12" applyNumberFormat="1" applyFont="1" applyFill="1" applyAlignment="1">
      <alignment horizontal="right" vertical="center"/>
    </xf>
    <xf numFmtId="164" fontId="37" fillId="2" borderId="2" xfId="12" applyNumberFormat="1" applyFont="1" applyFill="1" applyBorder="1" applyAlignment="1">
      <alignment horizontal="right" vertical="center"/>
    </xf>
    <xf numFmtId="164" fontId="37" fillId="2" borderId="8" xfId="12" applyNumberFormat="1" applyFont="1" applyFill="1" applyBorder="1" applyAlignment="1">
      <alignment horizontal="right" vertical="center"/>
    </xf>
    <xf numFmtId="164" fontId="38" fillId="2" borderId="2" xfId="12" applyNumberFormat="1" applyFont="1" applyFill="1" applyBorder="1" applyAlignment="1">
      <alignment horizontal="right" vertical="center"/>
    </xf>
    <xf numFmtId="6" fontId="33" fillId="2" borderId="0" xfId="11" applyNumberFormat="1" applyFont="1" applyFill="1" applyAlignment="1">
      <alignment horizontal="right" vertical="center"/>
    </xf>
    <xf numFmtId="164" fontId="37" fillId="2" borderId="15" xfId="12" applyNumberFormat="1" applyFont="1" applyFill="1" applyBorder="1" applyAlignment="1">
      <alignment horizontal="right" vertical="center"/>
    </xf>
    <xf numFmtId="6" fontId="35" fillId="2" borderId="0" xfId="11" applyNumberFormat="1" applyFont="1" applyFill="1" applyAlignment="1">
      <alignment horizontal="right" vertical="center"/>
    </xf>
    <xf numFmtId="44" fontId="39" fillId="2" borderId="2" xfId="13" applyFont="1" applyFill="1" applyBorder="1" applyAlignment="1">
      <alignment horizontal="right" vertical="center"/>
    </xf>
    <xf numFmtId="5" fontId="39" fillId="2" borderId="17" xfId="12" applyNumberFormat="1" applyFont="1" applyFill="1" applyBorder="1" applyAlignment="1">
      <alignment horizontal="right" vertical="center"/>
    </xf>
    <xf numFmtId="44" fontId="40" fillId="2" borderId="2" xfId="13" applyFont="1" applyFill="1" applyBorder="1" applyAlignment="1">
      <alignment horizontal="right" vertical="center"/>
    </xf>
    <xf numFmtId="6" fontId="32" fillId="2" borderId="0" xfId="11" applyNumberFormat="1" applyFont="1" applyFill="1" applyAlignment="1">
      <alignment horizontal="right" vertical="center"/>
    </xf>
    <xf numFmtId="5" fontId="39" fillId="2" borderId="2" xfId="12" applyNumberFormat="1" applyFont="1" applyFill="1" applyBorder="1" applyAlignment="1">
      <alignment horizontal="right" vertical="center"/>
    </xf>
    <xf numFmtId="165" fontId="40" fillId="2" borderId="2" xfId="13" applyNumberFormat="1" applyFont="1" applyFill="1" applyBorder="1" applyAlignment="1">
      <alignment horizontal="right" vertical="center"/>
    </xf>
    <xf numFmtId="165" fontId="40" fillId="2" borderId="2" xfId="12" applyNumberFormat="1" applyFont="1" applyFill="1" applyBorder="1" applyAlignment="1">
      <alignment horizontal="right" vertical="center"/>
    </xf>
    <xf numFmtId="5" fontId="32" fillId="2" borderId="0" xfId="11" applyNumberFormat="1" applyFont="1" applyFill="1" applyAlignment="1">
      <alignment horizontal="right" vertical="center"/>
    </xf>
    <xf numFmtId="165" fontId="38" fillId="2" borderId="2" xfId="13" applyNumberFormat="1" applyFont="1" applyFill="1" applyBorder="1" applyAlignment="1">
      <alignment horizontal="right" vertical="center"/>
    </xf>
    <xf numFmtId="6" fontId="31" fillId="2" borderId="0" xfId="11" applyNumberFormat="1" applyFont="1" applyFill="1" applyAlignment="1">
      <alignment horizontal="left" vertical="center"/>
    </xf>
    <xf numFmtId="6" fontId="4" fillId="2" borderId="0" xfId="11" applyNumberFormat="1" applyFont="1" applyFill="1" applyAlignment="1">
      <alignment horizontal="right" vertical="center"/>
    </xf>
    <xf numFmtId="0" fontId="48" fillId="2" borderId="0" xfId="11" applyFont="1" applyFill="1"/>
    <xf numFmtId="43" fontId="1" fillId="2" borderId="0" xfId="1" applyFont="1" applyFill="1"/>
    <xf numFmtId="43" fontId="32" fillId="2" borderId="14" xfId="1" applyFont="1" applyFill="1" applyBorder="1" applyAlignment="1">
      <alignment horizontal="center" vertical="center"/>
    </xf>
    <xf numFmtId="43" fontId="35" fillId="2" borderId="14" xfId="1" applyFont="1" applyFill="1" applyBorder="1" applyAlignment="1">
      <alignment horizontal="center" vertical="center"/>
    </xf>
    <xf numFmtId="43" fontId="37" fillId="2" borderId="2" xfId="1" applyFont="1" applyFill="1" applyBorder="1" applyAlignment="1">
      <alignment horizontal="right" vertical="center"/>
    </xf>
    <xf numFmtId="43" fontId="31" fillId="2" borderId="0" xfId="1" applyFont="1" applyFill="1" applyAlignment="1">
      <alignment horizontal="right" vertical="center"/>
    </xf>
    <xf numFmtId="43" fontId="6" fillId="2" borderId="16" xfId="1" applyFont="1" applyFill="1" applyBorder="1" applyAlignment="1">
      <alignment horizontal="center" vertical="center"/>
    </xf>
    <xf numFmtId="43" fontId="30" fillId="2" borderId="16" xfId="1" applyFont="1" applyFill="1" applyBorder="1" applyAlignment="1">
      <alignment horizontal="center" vertical="center"/>
    </xf>
    <xf numFmtId="43" fontId="38" fillId="2" borderId="2" xfId="1" applyFont="1" applyFill="1" applyBorder="1" applyAlignment="1">
      <alignment horizontal="right" vertical="center"/>
    </xf>
    <xf numFmtId="43" fontId="4" fillId="2" borderId="0" xfId="1" applyFont="1" applyFill="1" applyAlignment="1">
      <alignment horizontal="right" vertical="center"/>
    </xf>
    <xf numFmtId="165" fontId="39" fillId="2" borderId="2" xfId="12" applyNumberFormat="1" applyFont="1" applyFill="1" applyBorder="1" applyAlignment="1">
      <alignment horizontal="right" vertical="center"/>
    </xf>
    <xf numFmtId="0" fontId="49" fillId="2" borderId="0" xfId="11" applyFont="1" applyFill="1"/>
    <xf numFmtId="0" fontId="51" fillId="2" borderId="0" xfId="11" applyFont="1" applyFill="1" applyAlignment="1">
      <alignment horizontal="center"/>
    </xf>
    <xf numFmtId="0" fontId="48" fillId="2" borderId="0" xfId="11" applyFont="1" applyFill="1" applyAlignment="1">
      <alignment horizontal="right"/>
    </xf>
    <xf numFmtId="0" fontId="50" fillId="2" borderId="0" xfId="11" applyFont="1" applyFill="1"/>
    <xf numFmtId="0" fontId="50" fillId="2" borderId="0" xfId="11" applyFont="1" applyFill="1" applyAlignment="1">
      <alignment horizontal="right"/>
    </xf>
    <xf numFmtId="5" fontId="34" fillId="2" borderId="2" xfId="12" applyNumberFormat="1" applyFont="1" applyFill="1" applyBorder="1" applyAlignment="1">
      <alignment horizontal="center" vertical="center"/>
    </xf>
    <xf numFmtId="43" fontId="32" fillId="2" borderId="19" xfId="1" applyFont="1" applyFill="1" applyBorder="1" applyAlignment="1">
      <alignment horizontal="center" vertical="center"/>
    </xf>
    <xf numFmtId="6" fontId="32" fillId="2" borderId="18" xfId="11" applyNumberFormat="1" applyFont="1" applyFill="1" applyBorder="1" applyAlignment="1">
      <alignment horizontal="center" vertical="center"/>
    </xf>
    <xf numFmtId="5" fontId="33" fillId="2" borderId="6" xfId="11" applyNumberFormat="1" applyFont="1" applyFill="1" applyBorder="1" applyAlignment="1">
      <alignment horizontal="center" vertical="center"/>
    </xf>
    <xf numFmtId="6" fontId="6" fillId="2" borderId="18" xfId="11" applyNumberFormat="1" applyFont="1" applyFill="1" applyBorder="1" applyAlignment="1">
      <alignment horizontal="center" vertical="center"/>
    </xf>
    <xf numFmtId="5" fontId="5" fillId="2" borderId="6" xfId="11" applyNumberFormat="1" applyFont="1" applyFill="1" applyBorder="1" applyAlignment="1">
      <alignment horizontal="center" vertical="center"/>
    </xf>
    <xf numFmtId="6" fontId="6" fillId="2" borderId="19" xfId="11" applyNumberFormat="1" applyFont="1" applyFill="1" applyBorder="1" applyAlignment="1">
      <alignment horizontal="center" vertical="center"/>
    </xf>
    <xf numFmtId="43" fontId="6" fillId="2" borderId="20" xfId="1" applyFont="1" applyFill="1" applyBorder="1" applyAlignment="1">
      <alignment horizontal="center" vertical="center"/>
    </xf>
    <xf numFmtId="0" fontId="48" fillId="2" borderId="7" xfId="11" applyFont="1" applyFill="1" applyBorder="1"/>
    <xf numFmtId="43" fontId="1" fillId="2" borderId="7" xfId="1" applyFont="1" applyFill="1" applyBorder="1"/>
    <xf numFmtId="0" fontId="1" fillId="2" borderId="7" xfId="11" applyFill="1" applyBorder="1"/>
    <xf numFmtId="164" fontId="37" fillId="2" borderId="2" xfId="1" applyNumberFormat="1" applyFont="1" applyFill="1" applyBorder="1" applyAlignment="1">
      <alignment horizontal="right" vertical="center"/>
    </xf>
    <xf numFmtId="164" fontId="37" fillId="2" borderId="15" xfId="12" quotePrefix="1" applyNumberFormat="1" applyFont="1" applyFill="1" applyBorder="1" applyAlignment="1">
      <alignment horizontal="right" vertical="center"/>
    </xf>
    <xf numFmtId="1" fontId="37" fillId="2" borderId="2" xfId="1" applyNumberFormat="1" applyFont="1" applyFill="1" applyBorder="1" applyAlignment="1">
      <alignment horizontal="center" vertical="center"/>
    </xf>
    <xf numFmtId="0" fontId="52" fillId="6" borderId="0" xfId="10" applyFont="1" applyFill="1" applyAlignment="1">
      <alignment horizontal="right"/>
    </xf>
    <xf numFmtId="0" fontId="52" fillId="6" borderId="0" xfId="10" applyFont="1" applyFill="1" applyAlignment="1">
      <alignment horizontal="center"/>
    </xf>
    <xf numFmtId="0" fontId="17" fillId="6" borderId="0" xfId="10" applyFont="1" applyFill="1"/>
    <xf numFmtId="44" fontId="40" fillId="2" borderId="2" xfId="2" applyFont="1" applyFill="1" applyBorder="1" applyAlignment="1">
      <alignment horizontal="right" vertical="center"/>
    </xf>
    <xf numFmtId="44" fontId="39" fillId="2" borderId="2" xfId="2" applyFont="1" applyFill="1" applyBorder="1" applyAlignment="1">
      <alignment horizontal="right" vertical="center"/>
    </xf>
    <xf numFmtId="0" fontId="24" fillId="8" borderId="21" xfId="10" applyFont="1" applyFill="1" applyBorder="1" applyAlignment="1">
      <alignment horizontal="center"/>
    </xf>
    <xf numFmtId="0" fontId="24" fillId="9" borderId="22" xfId="10" applyFont="1" applyFill="1" applyBorder="1" applyAlignment="1">
      <alignment horizontal="center"/>
    </xf>
    <xf numFmtId="0" fontId="29" fillId="11" borderId="3" xfId="10" applyFont="1" applyFill="1" applyBorder="1" applyAlignment="1">
      <alignment horizontal="center"/>
    </xf>
    <xf numFmtId="0" fontId="27" fillId="12" borderId="10" xfId="10" applyFont="1" applyFill="1" applyBorder="1" applyAlignment="1">
      <alignment horizontal="center"/>
    </xf>
    <xf numFmtId="0" fontId="24" fillId="2" borderId="5" xfId="10" applyFont="1" applyFill="1" applyBorder="1" applyAlignment="1">
      <alignment horizontal="center"/>
    </xf>
    <xf numFmtId="0" fontId="24" fillId="2" borderId="1" xfId="10" applyFont="1" applyFill="1" applyBorder="1" applyAlignment="1">
      <alignment horizontal="center"/>
    </xf>
    <xf numFmtId="0" fontId="22" fillId="12" borderId="5" xfId="10" applyFont="1" applyFill="1" applyBorder="1" applyAlignment="1">
      <alignment horizontal="center"/>
    </xf>
    <xf numFmtId="0" fontId="22" fillId="11" borderId="1" xfId="10" applyFont="1" applyFill="1" applyBorder="1" applyAlignment="1">
      <alignment horizontal="center"/>
    </xf>
    <xf numFmtId="0" fontId="24" fillId="10" borderId="23" xfId="10" applyFont="1" applyFill="1" applyBorder="1" applyAlignment="1">
      <alignment horizontal="center"/>
    </xf>
    <xf numFmtId="0" fontId="7" fillId="3" borderId="0" xfId="9" applyFont="1" applyFill="1" applyAlignment="1">
      <alignment horizontal="right"/>
    </xf>
    <xf numFmtId="0" fontId="7" fillId="3" borderId="0" xfId="9" quotePrefix="1" applyFont="1" applyFill="1" applyAlignment="1">
      <alignment horizontal="left"/>
    </xf>
    <xf numFmtId="0" fontId="10" fillId="3" borderId="0" xfId="9" applyFont="1" applyFill="1" applyAlignment="1">
      <alignment horizontal="center"/>
    </xf>
    <xf numFmtId="0" fontId="10" fillId="3" borderId="0" xfId="9" applyFont="1" applyFill="1" applyAlignment="1">
      <alignment horizontal="left"/>
    </xf>
    <xf numFmtId="0" fontId="10" fillId="3" borderId="3" xfId="9" applyFont="1" applyFill="1" applyBorder="1"/>
    <xf numFmtId="0" fontId="7" fillId="3" borderId="3" xfId="9" applyFont="1" applyFill="1" applyBorder="1"/>
    <xf numFmtId="0" fontId="53" fillId="3" borderId="0" xfId="9" applyFont="1" applyFill="1" applyAlignment="1">
      <alignment horizontal="right"/>
    </xf>
    <xf numFmtId="0" fontId="54" fillId="3" borderId="0" xfId="9" applyFont="1" applyFill="1"/>
    <xf numFmtId="0" fontId="22" fillId="2" borderId="1" xfId="10" applyFont="1" applyFill="1" applyBorder="1" applyAlignment="1">
      <alignment horizontal="center"/>
    </xf>
    <xf numFmtId="164" fontId="30" fillId="2" borderId="0" xfId="1" quotePrefix="1" applyNumberFormat="1" applyFont="1" applyFill="1" applyAlignment="1">
      <alignment horizontal="center" vertical="center"/>
    </xf>
    <xf numFmtId="1" fontId="38" fillId="2" borderId="24" xfId="1" applyNumberFormat="1" applyFont="1" applyFill="1" applyBorder="1" applyAlignment="1">
      <alignment horizontal="center" vertical="center"/>
    </xf>
    <xf numFmtId="6" fontId="30" fillId="2" borderId="17" xfId="11" applyNumberFormat="1" applyFont="1" applyFill="1" applyBorder="1" applyAlignment="1">
      <alignment horizontal="center" vertical="center"/>
    </xf>
    <xf numFmtId="0" fontId="55" fillId="3" borderId="0" xfId="9" applyFont="1" applyFill="1"/>
  </cellXfs>
  <cellStyles count="14">
    <cellStyle name="Comma" xfId="1" builtinId="3"/>
    <cellStyle name="Comma 2" xfId="5" xr:uid="{436B532E-34EE-46F9-9EDD-C10F9216C43A}"/>
    <cellStyle name="Comma 2 2" xfId="8" xr:uid="{ECD0940F-13D6-4D2B-9A17-A80161E59177}"/>
    <cellStyle name="Comma 3" xfId="12" xr:uid="{E79815E5-EDE0-4378-A9C5-0310F7A69ADB}"/>
    <cellStyle name="Currency" xfId="2" builtinId="4"/>
    <cellStyle name="Currency 2" xfId="4" xr:uid="{7B673AA4-1F31-4279-B187-E05FC3849E7D}"/>
    <cellStyle name="Currency 2 2" xfId="6" xr:uid="{EF2FC72C-C305-41A1-BE1F-BBB6A357D4D6}"/>
    <cellStyle name="Currency 2 3" xfId="7" xr:uid="{DFF73C7A-DA5F-4E67-87E5-E214C7ECAA35}"/>
    <cellStyle name="Currency 3" xfId="13" xr:uid="{B314D333-BF28-479A-B1C9-E595185C718F}"/>
    <cellStyle name="Normal" xfId="0" builtinId="0"/>
    <cellStyle name="Normal 2" xfId="3" xr:uid="{ABC6B113-9B5D-4E48-BF45-C4D00D70CE4B}"/>
    <cellStyle name="Normal 2 2" xfId="10" xr:uid="{22478722-3CDA-4AF7-8D72-2A32460E32C4}"/>
    <cellStyle name="Normal 3" xfId="9" xr:uid="{C33050EE-BA0D-4D54-826E-C85EAAB7BFB8}"/>
    <cellStyle name="Normal 4" xfId="11" xr:uid="{057EFB80-1CC0-4209-9C78-2644938665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8</xdr:row>
      <xdr:rowOff>114300</xdr:rowOff>
    </xdr:from>
    <xdr:to>
      <xdr:col>3</xdr:col>
      <xdr:colOff>800100</xdr:colOff>
      <xdr:row>8</xdr:row>
      <xdr:rowOff>114300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47E88BA1-DAF9-4F25-A30D-C43098466A2E}"/>
            </a:ext>
          </a:extLst>
        </xdr:cNvPr>
        <xdr:cNvCxnSpPr/>
      </xdr:nvCxnSpPr>
      <xdr:spPr>
        <a:xfrm>
          <a:off x="4171950" y="2152650"/>
          <a:ext cx="6572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28</xdr:row>
      <xdr:rowOff>114300</xdr:rowOff>
    </xdr:from>
    <xdr:to>
      <xdr:col>3</xdr:col>
      <xdr:colOff>800100</xdr:colOff>
      <xdr:row>28</xdr:row>
      <xdr:rowOff>114300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2A5D0441-2A9C-4EFB-B97B-F0A542299CAB}"/>
            </a:ext>
          </a:extLst>
        </xdr:cNvPr>
        <xdr:cNvCxnSpPr/>
      </xdr:nvCxnSpPr>
      <xdr:spPr>
        <a:xfrm>
          <a:off x="4171950" y="6838950"/>
          <a:ext cx="6572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47</xdr:row>
      <xdr:rowOff>114300</xdr:rowOff>
    </xdr:from>
    <xdr:to>
      <xdr:col>3</xdr:col>
      <xdr:colOff>800100</xdr:colOff>
      <xdr:row>47</xdr:row>
      <xdr:rowOff>114300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C7011216-F14F-4D7F-801F-33F6657815C8}"/>
            </a:ext>
          </a:extLst>
        </xdr:cNvPr>
        <xdr:cNvCxnSpPr/>
      </xdr:nvCxnSpPr>
      <xdr:spPr>
        <a:xfrm>
          <a:off x="4171950" y="11334750"/>
          <a:ext cx="6572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48</xdr:row>
      <xdr:rowOff>133350</xdr:rowOff>
    </xdr:from>
    <xdr:to>
      <xdr:col>5</xdr:col>
      <xdr:colOff>819150</xdr:colOff>
      <xdr:row>48</xdr:row>
      <xdr:rowOff>133350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D2AEF076-F43A-42EF-AA7F-BFD596AF44AB}"/>
            </a:ext>
          </a:extLst>
        </xdr:cNvPr>
        <xdr:cNvCxnSpPr/>
      </xdr:nvCxnSpPr>
      <xdr:spPr>
        <a:xfrm flipH="1">
          <a:off x="6229350" y="11620500"/>
          <a:ext cx="5810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29</xdr:row>
      <xdr:rowOff>133350</xdr:rowOff>
    </xdr:from>
    <xdr:to>
      <xdr:col>5</xdr:col>
      <xdr:colOff>819150</xdr:colOff>
      <xdr:row>29</xdr:row>
      <xdr:rowOff>133350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1994EFDE-94E2-4A33-A630-557C1B285281}"/>
            </a:ext>
          </a:extLst>
        </xdr:cNvPr>
        <xdr:cNvCxnSpPr/>
      </xdr:nvCxnSpPr>
      <xdr:spPr>
        <a:xfrm flipH="1">
          <a:off x="6229350" y="7124700"/>
          <a:ext cx="5810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9</xdr:row>
      <xdr:rowOff>133350</xdr:rowOff>
    </xdr:from>
    <xdr:to>
      <xdr:col>5</xdr:col>
      <xdr:colOff>819150</xdr:colOff>
      <xdr:row>9</xdr:row>
      <xdr:rowOff>133350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FC1A9199-F8EB-46D2-AF33-6EDE0DFF1634}"/>
            </a:ext>
          </a:extLst>
        </xdr:cNvPr>
        <xdr:cNvCxnSpPr/>
      </xdr:nvCxnSpPr>
      <xdr:spPr>
        <a:xfrm flipH="1">
          <a:off x="6229350" y="2438400"/>
          <a:ext cx="5810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28</xdr:row>
      <xdr:rowOff>114300</xdr:rowOff>
    </xdr:from>
    <xdr:to>
      <xdr:col>3</xdr:col>
      <xdr:colOff>800100</xdr:colOff>
      <xdr:row>28</xdr:row>
      <xdr:rowOff>114300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76531E10-D60B-4333-BCCE-BDB6BDE75983}"/>
            </a:ext>
          </a:extLst>
        </xdr:cNvPr>
        <xdr:cNvCxnSpPr/>
      </xdr:nvCxnSpPr>
      <xdr:spPr>
        <a:xfrm>
          <a:off x="4171950" y="2152650"/>
          <a:ext cx="6572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29</xdr:row>
      <xdr:rowOff>133350</xdr:rowOff>
    </xdr:from>
    <xdr:to>
      <xdr:col>5</xdr:col>
      <xdr:colOff>819150</xdr:colOff>
      <xdr:row>29</xdr:row>
      <xdr:rowOff>133350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B3A3C297-1630-489D-BB2B-4BC6C9485C0E}"/>
            </a:ext>
          </a:extLst>
        </xdr:cNvPr>
        <xdr:cNvCxnSpPr/>
      </xdr:nvCxnSpPr>
      <xdr:spPr>
        <a:xfrm flipH="1">
          <a:off x="6229350" y="2438400"/>
          <a:ext cx="5810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47</xdr:row>
      <xdr:rowOff>114300</xdr:rowOff>
    </xdr:from>
    <xdr:to>
      <xdr:col>3</xdr:col>
      <xdr:colOff>800100</xdr:colOff>
      <xdr:row>47</xdr:row>
      <xdr:rowOff>114300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2AA91013-60CB-4660-91CD-CE2DD020D43C}"/>
            </a:ext>
          </a:extLst>
        </xdr:cNvPr>
        <xdr:cNvCxnSpPr/>
      </xdr:nvCxnSpPr>
      <xdr:spPr>
        <a:xfrm>
          <a:off x="4171950" y="6838950"/>
          <a:ext cx="6572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48</xdr:row>
      <xdr:rowOff>133350</xdr:rowOff>
    </xdr:from>
    <xdr:to>
      <xdr:col>5</xdr:col>
      <xdr:colOff>819150</xdr:colOff>
      <xdr:row>48</xdr:row>
      <xdr:rowOff>133350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90011922-6D2F-4C13-8E7F-B6809134A2F8}"/>
            </a:ext>
          </a:extLst>
        </xdr:cNvPr>
        <xdr:cNvCxnSpPr/>
      </xdr:nvCxnSpPr>
      <xdr:spPr>
        <a:xfrm flipH="1">
          <a:off x="6229350" y="7124700"/>
          <a:ext cx="5810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47</xdr:row>
      <xdr:rowOff>114300</xdr:rowOff>
    </xdr:from>
    <xdr:to>
      <xdr:col>3</xdr:col>
      <xdr:colOff>800100</xdr:colOff>
      <xdr:row>47</xdr:row>
      <xdr:rowOff>114300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D4B1F47B-2621-401D-812F-C5270B02935F}"/>
            </a:ext>
          </a:extLst>
        </xdr:cNvPr>
        <xdr:cNvCxnSpPr/>
      </xdr:nvCxnSpPr>
      <xdr:spPr>
        <a:xfrm>
          <a:off x="4171950" y="6838950"/>
          <a:ext cx="6572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48</xdr:row>
      <xdr:rowOff>133350</xdr:rowOff>
    </xdr:from>
    <xdr:to>
      <xdr:col>5</xdr:col>
      <xdr:colOff>819150</xdr:colOff>
      <xdr:row>48</xdr:row>
      <xdr:rowOff>133350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753FAF76-7E2E-4C9F-9E70-168406EA2D7F}"/>
            </a:ext>
          </a:extLst>
        </xdr:cNvPr>
        <xdr:cNvCxnSpPr/>
      </xdr:nvCxnSpPr>
      <xdr:spPr>
        <a:xfrm flipH="1">
          <a:off x="6229350" y="7124700"/>
          <a:ext cx="5810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8</xdr:row>
      <xdr:rowOff>114300</xdr:rowOff>
    </xdr:from>
    <xdr:to>
      <xdr:col>3</xdr:col>
      <xdr:colOff>800100</xdr:colOff>
      <xdr:row>8</xdr:row>
      <xdr:rowOff>114300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CD8EFCF5-4C9F-42B3-A63B-04D78B29F8C0}"/>
            </a:ext>
          </a:extLst>
        </xdr:cNvPr>
        <xdr:cNvCxnSpPr/>
      </xdr:nvCxnSpPr>
      <xdr:spPr>
        <a:xfrm>
          <a:off x="4171950" y="2152650"/>
          <a:ext cx="6572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28</xdr:row>
      <xdr:rowOff>114300</xdr:rowOff>
    </xdr:from>
    <xdr:to>
      <xdr:col>3</xdr:col>
      <xdr:colOff>800100</xdr:colOff>
      <xdr:row>28</xdr:row>
      <xdr:rowOff>114300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9BC018B1-CE8C-4BC7-8454-0E235DCA0E5E}"/>
            </a:ext>
          </a:extLst>
        </xdr:cNvPr>
        <xdr:cNvCxnSpPr/>
      </xdr:nvCxnSpPr>
      <xdr:spPr>
        <a:xfrm>
          <a:off x="4171950" y="6838950"/>
          <a:ext cx="6572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47</xdr:row>
      <xdr:rowOff>114300</xdr:rowOff>
    </xdr:from>
    <xdr:to>
      <xdr:col>3</xdr:col>
      <xdr:colOff>800100</xdr:colOff>
      <xdr:row>47</xdr:row>
      <xdr:rowOff>114300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523EE587-E2DF-47B5-8381-65AD2A628B5B}"/>
            </a:ext>
          </a:extLst>
        </xdr:cNvPr>
        <xdr:cNvCxnSpPr/>
      </xdr:nvCxnSpPr>
      <xdr:spPr>
        <a:xfrm>
          <a:off x="4171950" y="11334750"/>
          <a:ext cx="6572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48</xdr:row>
      <xdr:rowOff>133350</xdr:rowOff>
    </xdr:from>
    <xdr:to>
      <xdr:col>5</xdr:col>
      <xdr:colOff>819150</xdr:colOff>
      <xdr:row>48</xdr:row>
      <xdr:rowOff>133350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12B40928-725C-4AAA-AE6B-81E216AD9310}"/>
            </a:ext>
          </a:extLst>
        </xdr:cNvPr>
        <xdr:cNvCxnSpPr/>
      </xdr:nvCxnSpPr>
      <xdr:spPr>
        <a:xfrm flipH="1">
          <a:off x="6229350" y="11620500"/>
          <a:ext cx="5810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29</xdr:row>
      <xdr:rowOff>133350</xdr:rowOff>
    </xdr:from>
    <xdr:to>
      <xdr:col>5</xdr:col>
      <xdr:colOff>819150</xdr:colOff>
      <xdr:row>29</xdr:row>
      <xdr:rowOff>133350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F207AE3-B18E-44B9-A3C5-D39D345405D5}"/>
            </a:ext>
          </a:extLst>
        </xdr:cNvPr>
        <xdr:cNvCxnSpPr/>
      </xdr:nvCxnSpPr>
      <xdr:spPr>
        <a:xfrm flipH="1">
          <a:off x="6229350" y="7124700"/>
          <a:ext cx="5810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9</xdr:row>
      <xdr:rowOff>133350</xdr:rowOff>
    </xdr:from>
    <xdr:to>
      <xdr:col>5</xdr:col>
      <xdr:colOff>819150</xdr:colOff>
      <xdr:row>9</xdr:row>
      <xdr:rowOff>133350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2F961ED1-C9B4-4E81-87B0-D3A6EF42C8C9}"/>
            </a:ext>
          </a:extLst>
        </xdr:cNvPr>
        <xdr:cNvCxnSpPr/>
      </xdr:nvCxnSpPr>
      <xdr:spPr>
        <a:xfrm flipH="1">
          <a:off x="6229350" y="2438400"/>
          <a:ext cx="5810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28</xdr:row>
      <xdr:rowOff>114300</xdr:rowOff>
    </xdr:from>
    <xdr:to>
      <xdr:col>3</xdr:col>
      <xdr:colOff>800100</xdr:colOff>
      <xdr:row>28</xdr:row>
      <xdr:rowOff>114300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67EB5F57-79CB-42DA-A60F-E7B7CDA09FED}"/>
            </a:ext>
          </a:extLst>
        </xdr:cNvPr>
        <xdr:cNvCxnSpPr/>
      </xdr:nvCxnSpPr>
      <xdr:spPr>
        <a:xfrm>
          <a:off x="4171950" y="6838950"/>
          <a:ext cx="6572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29</xdr:row>
      <xdr:rowOff>133350</xdr:rowOff>
    </xdr:from>
    <xdr:to>
      <xdr:col>5</xdr:col>
      <xdr:colOff>819150</xdr:colOff>
      <xdr:row>29</xdr:row>
      <xdr:rowOff>133350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92405F4-8390-4912-8452-2AFB44A98CA2}"/>
            </a:ext>
          </a:extLst>
        </xdr:cNvPr>
        <xdr:cNvCxnSpPr/>
      </xdr:nvCxnSpPr>
      <xdr:spPr>
        <a:xfrm flipH="1">
          <a:off x="6229350" y="7124700"/>
          <a:ext cx="5810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47</xdr:row>
      <xdr:rowOff>114300</xdr:rowOff>
    </xdr:from>
    <xdr:to>
      <xdr:col>3</xdr:col>
      <xdr:colOff>800100</xdr:colOff>
      <xdr:row>47</xdr:row>
      <xdr:rowOff>114300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6397AA48-132F-4F08-B394-725A206F0957}"/>
            </a:ext>
          </a:extLst>
        </xdr:cNvPr>
        <xdr:cNvCxnSpPr/>
      </xdr:nvCxnSpPr>
      <xdr:spPr>
        <a:xfrm>
          <a:off x="4171950" y="11334750"/>
          <a:ext cx="6572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48</xdr:row>
      <xdr:rowOff>133350</xdr:rowOff>
    </xdr:from>
    <xdr:to>
      <xdr:col>5</xdr:col>
      <xdr:colOff>819150</xdr:colOff>
      <xdr:row>48</xdr:row>
      <xdr:rowOff>133350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6C8D17DD-7B50-4646-B497-6FB674F62AFC}"/>
            </a:ext>
          </a:extLst>
        </xdr:cNvPr>
        <xdr:cNvCxnSpPr/>
      </xdr:nvCxnSpPr>
      <xdr:spPr>
        <a:xfrm flipH="1">
          <a:off x="6229350" y="11620500"/>
          <a:ext cx="5810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47</xdr:row>
      <xdr:rowOff>114300</xdr:rowOff>
    </xdr:from>
    <xdr:to>
      <xdr:col>3</xdr:col>
      <xdr:colOff>800100</xdr:colOff>
      <xdr:row>47</xdr:row>
      <xdr:rowOff>114300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F1C02B06-E1B5-402D-94E8-8780E73282B2}"/>
            </a:ext>
          </a:extLst>
        </xdr:cNvPr>
        <xdr:cNvCxnSpPr/>
      </xdr:nvCxnSpPr>
      <xdr:spPr>
        <a:xfrm>
          <a:off x="4171950" y="11334750"/>
          <a:ext cx="6572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48</xdr:row>
      <xdr:rowOff>133350</xdr:rowOff>
    </xdr:from>
    <xdr:to>
      <xdr:col>5</xdr:col>
      <xdr:colOff>819150</xdr:colOff>
      <xdr:row>48</xdr:row>
      <xdr:rowOff>133350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BCEE2F38-6666-4576-BC5A-85376FB3B7D1}"/>
            </a:ext>
          </a:extLst>
        </xdr:cNvPr>
        <xdr:cNvCxnSpPr/>
      </xdr:nvCxnSpPr>
      <xdr:spPr>
        <a:xfrm flipH="1">
          <a:off x="6229350" y="11620500"/>
          <a:ext cx="5810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8</xdr:row>
      <xdr:rowOff>114300</xdr:rowOff>
    </xdr:from>
    <xdr:to>
      <xdr:col>3</xdr:col>
      <xdr:colOff>800100</xdr:colOff>
      <xdr:row>8</xdr:row>
      <xdr:rowOff>114300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638A025D-8B3B-46CB-92C1-162F79DA64C4}"/>
            </a:ext>
          </a:extLst>
        </xdr:cNvPr>
        <xdr:cNvCxnSpPr/>
      </xdr:nvCxnSpPr>
      <xdr:spPr>
        <a:xfrm>
          <a:off x="4171950" y="2105025"/>
          <a:ext cx="6572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28</xdr:row>
      <xdr:rowOff>114300</xdr:rowOff>
    </xdr:from>
    <xdr:to>
      <xdr:col>3</xdr:col>
      <xdr:colOff>800100</xdr:colOff>
      <xdr:row>28</xdr:row>
      <xdr:rowOff>114300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A23C38A-289F-44A4-A897-084E7F326342}"/>
            </a:ext>
          </a:extLst>
        </xdr:cNvPr>
        <xdr:cNvCxnSpPr/>
      </xdr:nvCxnSpPr>
      <xdr:spPr>
        <a:xfrm>
          <a:off x="4171950" y="6743700"/>
          <a:ext cx="6572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47</xdr:row>
      <xdr:rowOff>114300</xdr:rowOff>
    </xdr:from>
    <xdr:to>
      <xdr:col>3</xdr:col>
      <xdr:colOff>800100</xdr:colOff>
      <xdr:row>47</xdr:row>
      <xdr:rowOff>114300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BEEDD6AE-B93C-4FE9-BBC7-9DFECBE428A3}"/>
            </a:ext>
          </a:extLst>
        </xdr:cNvPr>
        <xdr:cNvCxnSpPr/>
      </xdr:nvCxnSpPr>
      <xdr:spPr>
        <a:xfrm>
          <a:off x="4171950" y="11191875"/>
          <a:ext cx="6572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48</xdr:row>
      <xdr:rowOff>133350</xdr:rowOff>
    </xdr:from>
    <xdr:to>
      <xdr:col>5</xdr:col>
      <xdr:colOff>819150</xdr:colOff>
      <xdr:row>48</xdr:row>
      <xdr:rowOff>133350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531CA99B-28D2-4096-90A7-DBD3150C9B69}"/>
            </a:ext>
          </a:extLst>
        </xdr:cNvPr>
        <xdr:cNvCxnSpPr/>
      </xdr:nvCxnSpPr>
      <xdr:spPr>
        <a:xfrm flipH="1">
          <a:off x="6229350" y="11477625"/>
          <a:ext cx="5810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29</xdr:row>
      <xdr:rowOff>133350</xdr:rowOff>
    </xdr:from>
    <xdr:to>
      <xdr:col>5</xdr:col>
      <xdr:colOff>819150</xdr:colOff>
      <xdr:row>29</xdr:row>
      <xdr:rowOff>133350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F158F9E1-1C4F-407B-972B-7087B9A2AD1A}"/>
            </a:ext>
          </a:extLst>
        </xdr:cNvPr>
        <xdr:cNvCxnSpPr/>
      </xdr:nvCxnSpPr>
      <xdr:spPr>
        <a:xfrm flipH="1">
          <a:off x="6229350" y="7029450"/>
          <a:ext cx="5810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9</xdr:row>
      <xdr:rowOff>133350</xdr:rowOff>
    </xdr:from>
    <xdr:to>
      <xdr:col>5</xdr:col>
      <xdr:colOff>819150</xdr:colOff>
      <xdr:row>9</xdr:row>
      <xdr:rowOff>133350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7A52E24E-75F1-4676-A6D9-8515BD0558B8}"/>
            </a:ext>
          </a:extLst>
        </xdr:cNvPr>
        <xdr:cNvCxnSpPr/>
      </xdr:nvCxnSpPr>
      <xdr:spPr>
        <a:xfrm flipH="1">
          <a:off x="6229350" y="2390775"/>
          <a:ext cx="5810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28</xdr:row>
      <xdr:rowOff>114300</xdr:rowOff>
    </xdr:from>
    <xdr:to>
      <xdr:col>3</xdr:col>
      <xdr:colOff>800100</xdr:colOff>
      <xdr:row>28</xdr:row>
      <xdr:rowOff>114300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1869DC4B-613D-4653-9426-10687EABC129}"/>
            </a:ext>
          </a:extLst>
        </xdr:cNvPr>
        <xdr:cNvCxnSpPr/>
      </xdr:nvCxnSpPr>
      <xdr:spPr>
        <a:xfrm>
          <a:off x="4171950" y="6743700"/>
          <a:ext cx="6572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29</xdr:row>
      <xdr:rowOff>133350</xdr:rowOff>
    </xdr:from>
    <xdr:to>
      <xdr:col>5</xdr:col>
      <xdr:colOff>819150</xdr:colOff>
      <xdr:row>29</xdr:row>
      <xdr:rowOff>133350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C12FF7D0-4FDF-4937-A281-32D59BC9B0DC}"/>
            </a:ext>
          </a:extLst>
        </xdr:cNvPr>
        <xdr:cNvCxnSpPr/>
      </xdr:nvCxnSpPr>
      <xdr:spPr>
        <a:xfrm flipH="1">
          <a:off x="6229350" y="7029450"/>
          <a:ext cx="5810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47</xdr:row>
      <xdr:rowOff>114300</xdr:rowOff>
    </xdr:from>
    <xdr:to>
      <xdr:col>3</xdr:col>
      <xdr:colOff>800100</xdr:colOff>
      <xdr:row>47</xdr:row>
      <xdr:rowOff>114300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4B860662-A435-4384-A0ED-717DD3DD7C36}"/>
            </a:ext>
          </a:extLst>
        </xdr:cNvPr>
        <xdr:cNvCxnSpPr/>
      </xdr:nvCxnSpPr>
      <xdr:spPr>
        <a:xfrm>
          <a:off x="4171950" y="11191875"/>
          <a:ext cx="6572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48</xdr:row>
      <xdr:rowOff>133350</xdr:rowOff>
    </xdr:from>
    <xdr:to>
      <xdr:col>5</xdr:col>
      <xdr:colOff>819150</xdr:colOff>
      <xdr:row>48</xdr:row>
      <xdr:rowOff>133350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F4B8BE38-12E3-4E82-92E0-B31415EB5284}"/>
            </a:ext>
          </a:extLst>
        </xdr:cNvPr>
        <xdr:cNvCxnSpPr/>
      </xdr:nvCxnSpPr>
      <xdr:spPr>
        <a:xfrm flipH="1">
          <a:off x="6229350" y="11477625"/>
          <a:ext cx="5810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47</xdr:row>
      <xdr:rowOff>114300</xdr:rowOff>
    </xdr:from>
    <xdr:to>
      <xdr:col>3</xdr:col>
      <xdr:colOff>800100</xdr:colOff>
      <xdr:row>47</xdr:row>
      <xdr:rowOff>114300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AD6BA83C-ECB4-4E7E-A75B-77906E9DC625}"/>
            </a:ext>
          </a:extLst>
        </xdr:cNvPr>
        <xdr:cNvCxnSpPr/>
      </xdr:nvCxnSpPr>
      <xdr:spPr>
        <a:xfrm>
          <a:off x="4171950" y="11191875"/>
          <a:ext cx="6572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48</xdr:row>
      <xdr:rowOff>133350</xdr:rowOff>
    </xdr:from>
    <xdr:to>
      <xdr:col>5</xdr:col>
      <xdr:colOff>819150</xdr:colOff>
      <xdr:row>48</xdr:row>
      <xdr:rowOff>133350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F8A33458-A95C-4E32-8402-56D0EB9DA305}"/>
            </a:ext>
          </a:extLst>
        </xdr:cNvPr>
        <xdr:cNvCxnSpPr/>
      </xdr:nvCxnSpPr>
      <xdr:spPr>
        <a:xfrm flipH="1">
          <a:off x="6229350" y="11477625"/>
          <a:ext cx="5810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8</xdr:row>
      <xdr:rowOff>114300</xdr:rowOff>
    </xdr:from>
    <xdr:to>
      <xdr:col>3</xdr:col>
      <xdr:colOff>800100</xdr:colOff>
      <xdr:row>8</xdr:row>
      <xdr:rowOff>114300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8F144D06-4CE1-4EFE-B015-67BBC726FBC2}"/>
            </a:ext>
          </a:extLst>
        </xdr:cNvPr>
        <xdr:cNvCxnSpPr/>
      </xdr:nvCxnSpPr>
      <xdr:spPr>
        <a:xfrm>
          <a:off x="4171950" y="2105025"/>
          <a:ext cx="6572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28</xdr:row>
      <xdr:rowOff>114300</xdr:rowOff>
    </xdr:from>
    <xdr:to>
      <xdr:col>3</xdr:col>
      <xdr:colOff>800100</xdr:colOff>
      <xdr:row>28</xdr:row>
      <xdr:rowOff>114300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7612B4D6-59D0-42EA-B58A-E542DF24E6F9}"/>
            </a:ext>
          </a:extLst>
        </xdr:cNvPr>
        <xdr:cNvCxnSpPr/>
      </xdr:nvCxnSpPr>
      <xdr:spPr>
        <a:xfrm>
          <a:off x="4171950" y="6743700"/>
          <a:ext cx="6572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47</xdr:row>
      <xdr:rowOff>114300</xdr:rowOff>
    </xdr:from>
    <xdr:to>
      <xdr:col>3</xdr:col>
      <xdr:colOff>800100</xdr:colOff>
      <xdr:row>47</xdr:row>
      <xdr:rowOff>114300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7E5D1AAE-A9AE-419D-AB2B-07BE73B62620}"/>
            </a:ext>
          </a:extLst>
        </xdr:cNvPr>
        <xdr:cNvCxnSpPr/>
      </xdr:nvCxnSpPr>
      <xdr:spPr>
        <a:xfrm>
          <a:off x="4171950" y="11191875"/>
          <a:ext cx="6572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48</xdr:row>
      <xdr:rowOff>133350</xdr:rowOff>
    </xdr:from>
    <xdr:to>
      <xdr:col>5</xdr:col>
      <xdr:colOff>819150</xdr:colOff>
      <xdr:row>48</xdr:row>
      <xdr:rowOff>133350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175E400A-3DAD-44BF-8AEC-B5B27321229C}"/>
            </a:ext>
          </a:extLst>
        </xdr:cNvPr>
        <xdr:cNvCxnSpPr/>
      </xdr:nvCxnSpPr>
      <xdr:spPr>
        <a:xfrm flipH="1">
          <a:off x="6229350" y="11477625"/>
          <a:ext cx="5810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29</xdr:row>
      <xdr:rowOff>133350</xdr:rowOff>
    </xdr:from>
    <xdr:to>
      <xdr:col>5</xdr:col>
      <xdr:colOff>819150</xdr:colOff>
      <xdr:row>29</xdr:row>
      <xdr:rowOff>133350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293F42D6-83DF-4936-A9E3-2ED77EE715A1}"/>
            </a:ext>
          </a:extLst>
        </xdr:cNvPr>
        <xdr:cNvCxnSpPr/>
      </xdr:nvCxnSpPr>
      <xdr:spPr>
        <a:xfrm flipH="1">
          <a:off x="6229350" y="7029450"/>
          <a:ext cx="5810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9</xdr:row>
      <xdr:rowOff>133350</xdr:rowOff>
    </xdr:from>
    <xdr:to>
      <xdr:col>5</xdr:col>
      <xdr:colOff>819150</xdr:colOff>
      <xdr:row>9</xdr:row>
      <xdr:rowOff>133350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CAB83F0F-4607-4291-B33D-713E3B953987}"/>
            </a:ext>
          </a:extLst>
        </xdr:cNvPr>
        <xdr:cNvCxnSpPr/>
      </xdr:nvCxnSpPr>
      <xdr:spPr>
        <a:xfrm flipH="1">
          <a:off x="6229350" y="2390775"/>
          <a:ext cx="5810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28</xdr:row>
      <xdr:rowOff>114300</xdr:rowOff>
    </xdr:from>
    <xdr:to>
      <xdr:col>3</xdr:col>
      <xdr:colOff>800100</xdr:colOff>
      <xdr:row>28</xdr:row>
      <xdr:rowOff>114300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829AE2C7-3420-4E1C-971B-01A092ED8C42}"/>
            </a:ext>
          </a:extLst>
        </xdr:cNvPr>
        <xdr:cNvCxnSpPr/>
      </xdr:nvCxnSpPr>
      <xdr:spPr>
        <a:xfrm>
          <a:off x="4171950" y="6743700"/>
          <a:ext cx="6572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29</xdr:row>
      <xdr:rowOff>133350</xdr:rowOff>
    </xdr:from>
    <xdr:to>
      <xdr:col>5</xdr:col>
      <xdr:colOff>819150</xdr:colOff>
      <xdr:row>29</xdr:row>
      <xdr:rowOff>133350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14816245-23A0-4312-93FB-62D036565900}"/>
            </a:ext>
          </a:extLst>
        </xdr:cNvPr>
        <xdr:cNvCxnSpPr/>
      </xdr:nvCxnSpPr>
      <xdr:spPr>
        <a:xfrm flipH="1">
          <a:off x="6229350" y="7029450"/>
          <a:ext cx="5810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47</xdr:row>
      <xdr:rowOff>114300</xdr:rowOff>
    </xdr:from>
    <xdr:to>
      <xdr:col>3</xdr:col>
      <xdr:colOff>800100</xdr:colOff>
      <xdr:row>47</xdr:row>
      <xdr:rowOff>114300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F3E87CA3-DE57-46AA-8063-50749C5A89CB}"/>
            </a:ext>
          </a:extLst>
        </xdr:cNvPr>
        <xdr:cNvCxnSpPr/>
      </xdr:nvCxnSpPr>
      <xdr:spPr>
        <a:xfrm>
          <a:off x="4171950" y="11191875"/>
          <a:ext cx="6572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48</xdr:row>
      <xdr:rowOff>133350</xdr:rowOff>
    </xdr:from>
    <xdr:to>
      <xdr:col>5</xdr:col>
      <xdr:colOff>819150</xdr:colOff>
      <xdr:row>48</xdr:row>
      <xdr:rowOff>133350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61846D62-F1C5-4DE0-A67E-090B7C275520}"/>
            </a:ext>
          </a:extLst>
        </xdr:cNvPr>
        <xdr:cNvCxnSpPr/>
      </xdr:nvCxnSpPr>
      <xdr:spPr>
        <a:xfrm flipH="1">
          <a:off x="6229350" y="11477625"/>
          <a:ext cx="5810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47</xdr:row>
      <xdr:rowOff>114300</xdr:rowOff>
    </xdr:from>
    <xdr:to>
      <xdr:col>3</xdr:col>
      <xdr:colOff>800100</xdr:colOff>
      <xdr:row>47</xdr:row>
      <xdr:rowOff>114300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60F2385F-059C-4922-9C9C-6DFC0D5AEC75}"/>
            </a:ext>
          </a:extLst>
        </xdr:cNvPr>
        <xdr:cNvCxnSpPr/>
      </xdr:nvCxnSpPr>
      <xdr:spPr>
        <a:xfrm>
          <a:off x="4171950" y="11191875"/>
          <a:ext cx="6572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48</xdr:row>
      <xdr:rowOff>133350</xdr:rowOff>
    </xdr:from>
    <xdr:to>
      <xdr:col>5</xdr:col>
      <xdr:colOff>819150</xdr:colOff>
      <xdr:row>48</xdr:row>
      <xdr:rowOff>133350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C0A6AD52-82AF-43BB-861C-39311AC67ABD}"/>
            </a:ext>
          </a:extLst>
        </xdr:cNvPr>
        <xdr:cNvCxnSpPr/>
      </xdr:nvCxnSpPr>
      <xdr:spPr>
        <a:xfrm flipH="1">
          <a:off x="6229350" y="11477625"/>
          <a:ext cx="5810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FCB0B-FB3B-4041-AF22-0DA2A2EC9350}">
  <sheetPr codeName="Sheet1">
    <tabColor theme="0"/>
    <pageSetUpPr fitToPage="1"/>
  </sheetPr>
  <dimension ref="A1:D18"/>
  <sheetViews>
    <sheetView tabSelected="1" zoomScale="90" zoomScaleNormal="90" workbookViewId="0">
      <selection activeCell="A2" sqref="A2"/>
    </sheetView>
  </sheetViews>
  <sheetFormatPr defaultColWidth="54.7109375" defaultRowHeight="24.75"/>
  <cols>
    <col min="1" max="1" width="7.5703125" style="1" customWidth="1"/>
    <col min="2" max="2" width="99.42578125" style="1" customWidth="1"/>
    <col min="3" max="3" width="4.5703125" style="1" customWidth="1"/>
    <col min="4" max="16384" width="54.7109375" style="1"/>
  </cols>
  <sheetData>
    <row r="1" spans="1:4" ht="45.75">
      <c r="A1" s="5" t="s">
        <v>158</v>
      </c>
      <c r="C1" s="2" t="s">
        <v>3</v>
      </c>
    </row>
    <row r="2" spans="1:4" ht="45.75">
      <c r="C2" s="2" t="s">
        <v>10</v>
      </c>
    </row>
    <row r="3" spans="1:4" ht="45.75">
      <c r="A3" s="148"/>
      <c r="B3" s="61" t="s">
        <v>99</v>
      </c>
      <c r="C3" s="3"/>
    </row>
    <row r="4" spans="1:4" ht="45.75">
      <c r="B4" s="62" t="s">
        <v>140</v>
      </c>
      <c r="C4" s="3"/>
    </row>
    <row r="5" spans="1:4">
      <c r="B5" s="4" t="s">
        <v>4</v>
      </c>
      <c r="C5" s="4"/>
      <c r="D5" s="4" t="s">
        <v>9</v>
      </c>
    </row>
    <row r="6" spans="1:4">
      <c r="B6" s="5" t="s">
        <v>14</v>
      </c>
      <c r="D6" s="1" t="s">
        <v>8</v>
      </c>
    </row>
    <row r="7" spans="1:4">
      <c r="B7" s="5" t="s">
        <v>11</v>
      </c>
      <c r="D7" s="1" t="s">
        <v>60</v>
      </c>
    </row>
    <row r="8" spans="1:4">
      <c r="B8" s="5" t="s">
        <v>12</v>
      </c>
      <c r="D8" s="1" t="s">
        <v>156</v>
      </c>
    </row>
    <row r="9" spans="1:4" ht="21.75" customHeight="1">
      <c r="B9" s="5" t="s">
        <v>13</v>
      </c>
      <c r="D9" s="1" t="s">
        <v>157</v>
      </c>
    </row>
    <row r="10" spans="1:4" ht="21.75" customHeight="1">
      <c r="B10" s="5" t="s">
        <v>141</v>
      </c>
      <c r="D10" s="1" t="s">
        <v>157</v>
      </c>
    </row>
    <row r="11" spans="1:4" s="8" customFormat="1">
      <c r="B11" s="9"/>
    </row>
    <row r="12" spans="1:4">
      <c r="B12" s="5"/>
    </row>
    <row r="13" spans="1:4">
      <c r="C13" s="6"/>
    </row>
    <row r="18" spans="3:3">
      <c r="C18" s="7" t="s">
        <v>5</v>
      </c>
    </row>
  </sheetData>
  <printOptions horizontalCentered="1" verticalCentered="1"/>
  <pageMargins left="0.7" right="0.7" top="0.75" bottom="0.75" header="0.3" footer="0.3"/>
  <pageSetup scale="50" orientation="landscape" blackAndWhite="1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E8EA5-3A10-4059-8067-8482E83B4D3C}">
  <sheetPr>
    <pageSetUpPr fitToPage="1"/>
  </sheetPr>
  <dimension ref="A1:K20"/>
  <sheetViews>
    <sheetView zoomScale="80" zoomScaleNormal="80" workbookViewId="0">
      <selection activeCell="F9" sqref="F9"/>
    </sheetView>
  </sheetViews>
  <sheetFormatPr defaultColWidth="54.7109375" defaultRowHeight="24.75"/>
  <cols>
    <col min="1" max="1" width="10.140625" style="1" customWidth="1"/>
    <col min="2" max="2" width="46.7109375" style="1" customWidth="1"/>
    <col min="3" max="3" width="45.5703125" style="1" customWidth="1"/>
    <col min="4" max="4" width="6.28515625" style="1" customWidth="1"/>
    <col min="5" max="5" width="11.85546875" style="1" customWidth="1"/>
    <col min="6" max="6" width="28.7109375" style="1" customWidth="1"/>
    <col min="7" max="7" width="7" style="1" customWidth="1"/>
    <col min="8" max="8" width="21.28515625" style="1" customWidth="1"/>
    <col min="9" max="9" width="54.7109375" style="1"/>
    <col min="10" max="10" width="33.5703125" style="1" customWidth="1"/>
    <col min="11" max="16384" width="54.7109375" style="1"/>
  </cols>
  <sheetData>
    <row r="1" spans="1:11" ht="35.25">
      <c r="B1" s="59" t="s">
        <v>61</v>
      </c>
    </row>
    <row r="2" spans="1:11" ht="9.9499999999999993" customHeight="1">
      <c r="B2" s="59"/>
    </row>
    <row r="3" spans="1:11">
      <c r="A3" s="4" t="s">
        <v>62</v>
      </c>
      <c r="C3" s="4"/>
      <c r="D3" s="4"/>
    </row>
    <row r="4" spans="1:11">
      <c r="B4" s="49" t="s">
        <v>98</v>
      </c>
    </row>
    <row r="5" spans="1:11">
      <c r="B5" s="5" t="s">
        <v>135</v>
      </c>
    </row>
    <row r="6" spans="1:11">
      <c r="B6" s="51" t="s">
        <v>77</v>
      </c>
      <c r="C6" s="138" t="s">
        <v>78</v>
      </c>
      <c r="E6" s="57" t="s">
        <v>79</v>
      </c>
      <c r="F6" s="139" t="s">
        <v>80</v>
      </c>
      <c r="H6" s="53" t="s">
        <v>2</v>
      </c>
      <c r="K6" s="57"/>
    </row>
    <row r="7" spans="1:11" ht="21.75" customHeight="1">
      <c r="B7" s="5" t="s">
        <v>74</v>
      </c>
      <c r="C7" s="136" t="s">
        <v>96</v>
      </c>
      <c r="E7" s="52" t="s">
        <v>79</v>
      </c>
      <c r="F7" s="5" t="s">
        <v>81</v>
      </c>
      <c r="G7" s="1" t="s">
        <v>7</v>
      </c>
      <c r="H7" s="54">
        <f>0.2*2</f>
        <v>0.4</v>
      </c>
    </row>
    <row r="8" spans="1:11" ht="21.75" customHeight="1">
      <c r="B8" s="5" t="s">
        <v>75</v>
      </c>
      <c r="C8" s="136" t="s">
        <v>82</v>
      </c>
      <c r="E8" s="52" t="s">
        <v>79</v>
      </c>
      <c r="F8" s="5" t="s">
        <v>84</v>
      </c>
      <c r="G8" s="1" t="s">
        <v>7</v>
      </c>
      <c r="H8" s="54">
        <f>10*0.1</f>
        <v>1</v>
      </c>
    </row>
    <row r="9" spans="1:11" ht="28.5" customHeight="1">
      <c r="B9" s="5" t="s">
        <v>76</v>
      </c>
      <c r="C9" s="136" t="s">
        <v>96</v>
      </c>
      <c r="E9" s="52" t="s">
        <v>79</v>
      </c>
      <c r="F9" s="5" t="s">
        <v>83</v>
      </c>
      <c r="G9" s="1" t="s">
        <v>7</v>
      </c>
      <c r="H9" s="55">
        <f>0.2*8</f>
        <v>1.6</v>
      </c>
    </row>
    <row r="10" spans="1:11" ht="21.75" customHeight="1">
      <c r="B10" s="5" t="s">
        <v>97</v>
      </c>
      <c r="C10" s="136"/>
      <c r="F10" s="5"/>
      <c r="H10" s="56">
        <f>+H9+H8+H7</f>
        <v>3</v>
      </c>
    </row>
    <row r="11" spans="1:11" ht="21.75" customHeight="1">
      <c r="B11" s="5" t="s">
        <v>53</v>
      </c>
      <c r="C11" s="136" t="s">
        <v>85</v>
      </c>
      <c r="E11" s="52" t="s">
        <v>79</v>
      </c>
      <c r="F11" s="137" t="s">
        <v>86</v>
      </c>
      <c r="G11" s="1" t="s">
        <v>7</v>
      </c>
      <c r="H11" s="54">
        <v>1.5</v>
      </c>
      <c r="K11" s="5"/>
    </row>
    <row r="12" spans="1:11" ht="21.75" customHeight="1">
      <c r="B12" s="5" t="s">
        <v>87</v>
      </c>
      <c r="C12" s="136" t="str">
        <f>+C11</f>
        <v>.1 hour(6 minutes)</v>
      </c>
      <c r="E12" s="52" t="s">
        <v>79</v>
      </c>
      <c r="F12" s="137" t="s">
        <v>91</v>
      </c>
      <c r="G12" s="1" t="s">
        <v>7</v>
      </c>
      <c r="H12" s="54">
        <v>0.3</v>
      </c>
      <c r="I12" s="60" t="s">
        <v>92</v>
      </c>
    </row>
    <row r="13" spans="1:11" ht="33" customHeight="1">
      <c r="B13" s="5" t="s">
        <v>88</v>
      </c>
      <c r="C13" s="136" t="str">
        <f>+C12</f>
        <v>.1 hour(6 minutes)</v>
      </c>
      <c r="E13" s="52" t="s">
        <v>79</v>
      </c>
      <c r="F13" s="137" t="s">
        <v>89</v>
      </c>
      <c r="G13" s="1" t="s">
        <v>7</v>
      </c>
      <c r="H13" s="55">
        <v>0.2</v>
      </c>
      <c r="I13" s="60" t="s">
        <v>92</v>
      </c>
    </row>
    <row r="14" spans="1:11" ht="32.25" customHeight="1">
      <c r="B14" s="5" t="s">
        <v>90</v>
      </c>
      <c r="H14" s="58">
        <f>+SUM(H10:H13)</f>
        <v>5</v>
      </c>
    </row>
    <row r="15" spans="1:11" ht="21.75" customHeight="1">
      <c r="B15" s="5"/>
    </row>
    <row r="16" spans="1:11" ht="21.75" customHeight="1">
      <c r="A16" s="4" t="s">
        <v>93</v>
      </c>
      <c r="B16" s="5"/>
    </row>
    <row r="17" spans="2:10" ht="21.75" customHeight="1">
      <c r="B17" s="49" t="s">
        <v>136</v>
      </c>
    </row>
    <row r="18" spans="2:10" ht="21.75" customHeight="1">
      <c r="C18" s="138" t="s">
        <v>78</v>
      </c>
      <c r="F18" s="140" t="str">
        <f>+F6</f>
        <v>Avg. Cost / Unit</v>
      </c>
    </row>
    <row r="19" spans="2:10" ht="25.5">
      <c r="B19" s="5" t="s">
        <v>127</v>
      </c>
      <c r="C19" s="1" t="s">
        <v>94</v>
      </c>
      <c r="F19" s="141" t="s">
        <v>137</v>
      </c>
      <c r="I19" s="142" t="s">
        <v>148</v>
      </c>
      <c r="J19" s="143" t="s">
        <v>151</v>
      </c>
    </row>
    <row r="20" spans="2:10" ht="25.5">
      <c r="B20" s="1" t="s">
        <v>53</v>
      </c>
      <c r="C20" s="1" t="s">
        <v>95</v>
      </c>
      <c r="F20" s="141" t="s">
        <v>126</v>
      </c>
      <c r="I20" s="142" t="s">
        <v>149</v>
      </c>
      <c r="J20" s="143" t="s">
        <v>150</v>
      </c>
    </row>
  </sheetData>
  <pageMargins left="0.7" right="0.7" top="0.75" bottom="0.75" header="0.3" footer="0.3"/>
  <pageSetup scale="43" orientation="landscape" blackAndWhite="1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DD411-95FA-445F-A1C0-6D0041898D0B}">
  <sheetPr>
    <pageSetUpPr fitToPage="1"/>
  </sheetPr>
  <dimension ref="A1:F22"/>
  <sheetViews>
    <sheetView zoomScale="86" zoomScaleNormal="86" workbookViewId="0">
      <selection activeCell="E16" sqref="E16"/>
    </sheetView>
  </sheetViews>
  <sheetFormatPr defaultRowHeight="20.25"/>
  <cols>
    <col min="1" max="1" width="30.7109375" style="13" customWidth="1"/>
    <col min="2" max="2" width="33.7109375" style="13" customWidth="1"/>
    <col min="3" max="3" width="31.7109375" style="13" customWidth="1"/>
    <col min="4" max="4" width="38" style="13" customWidth="1"/>
    <col min="5" max="5" width="31.7109375" style="13" customWidth="1"/>
    <col min="6" max="6" width="33.7109375" style="13" customWidth="1"/>
    <col min="7" max="7" width="5" style="13" customWidth="1"/>
    <col min="8" max="256" width="9.140625" style="13"/>
    <col min="257" max="258" width="30.7109375" style="13" customWidth="1"/>
    <col min="259" max="259" width="20.7109375" style="13" customWidth="1"/>
    <col min="260" max="260" width="30.7109375" style="13" customWidth="1"/>
    <col min="261" max="261" width="20.7109375" style="13" customWidth="1"/>
    <col min="262" max="262" width="30.7109375" style="13" customWidth="1"/>
    <col min="263" max="263" width="5" style="13" customWidth="1"/>
    <col min="264" max="512" width="9.140625" style="13"/>
    <col min="513" max="514" width="30.7109375" style="13" customWidth="1"/>
    <col min="515" max="515" width="20.7109375" style="13" customWidth="1"/>
    <col min="516" max="516" width="30.7109375" style="13" customWidth="1"/>
    <col min="517" max="517" width="20.7109375" style="13" customWidth="1"/>
    <col min="518" max="518" width="30.7109375" style="13" customWidth="1"/>
    <col min="519" max="519" width="5" style="13" customWidth="1"/>
    <col min="520" max="768" width="9.140625" style="13"/>
    <col min="769" max="770" width="30.7109375" style="13" customWidth="1"/>
    <col min="771" max="771" width="20.7109375" style="13" customWidth="1"/>
    <col min="772" max="772" width="30.7109375" style="13" customWidth="1"/>
    <col min="773" max="773" width="20.7109375" style="13" customWidth="1"/>
    <col min="774" max="774" width="30.7109375" style="13" customWidth="1"/>
    <col min="775" max="775" width="5" style="13" customWidth="1"/>
    <col min="776" max="1024" width="9.140625" style="13"/>
    <col min="1025" max="1026" width="30.7109375" style="13" customWidth="1"/>
    <col min="1027" max="1027" width="20.7109375" style="13" customWidth="1"/>
    <col min="1028" max="1028" width="30.7109375" style="13" customWidth="1"/>
    <col min="1029" max="1029" width="20.7109375" style="13" customWidth="1"/>
    <col min="1030" max="1030" width="30.7109375" style="13" customWidth="1"/>
    <col min="1031" max="1031" width="5" style="13" customWidth="1"/>
    <col min="1032" max="1280" width="9.140625" style="13"/>
    <col min="1281" max="1282" width="30.7109375" style="13" customWidth="1"/>
    <col min="1283" max="1283" width="20.7109375" style="13" customWidth="1"/>
    <col min="1284" max="1284" width="30.7109375" style="13" customWidth="1"/>
    <col min="1285" max="1285" width="20.7109375" style="13" customWidth="1"/>
    <col min="1286" max="1286" width="30.7109375" style="13" customWidth="1"/>
    <col min="1287" max="1287" width="5" style="13" customWidth="1"/>
    <col min="1288" max="1536" width="9.140625" style="13"/>
    <col min="1537" max="1538" width="30.7109375" style="13" customWidth="1"/>
    <col min="1539" max="1539" width="20.7109375" style="13" customWidth="1"/>
    <col min="1540" max="1540" width="30.7109375" style="13" customWidth="1"/>
    <col min="1541" max="1541" width="20.7109375" style="13" customWidth="1"/>
    <col min="1542" max="1542" width="30.7109375" style="13" customWidth="1"/>
    <col min="1543" max="1543" width="5" style="13" customWidth="1"/>
    <col min="1544" max="1792" width="9.140625" style="13"/>
    <col min="1793" max="1794" width="30.7109375" style="13" customWidth="1"/>
    <col min="1795" max="1795" width="20.7109375" style="13" customWidth="1"/>
    <col min="1796" max="1796" width="30.7109375" style="13" customWidth="1"/>
    <col min="1797" max="1797" width="20.7109375" style="13" customWidth="1"/>
    <col min="1798" max="1798" width="30.7109375" style="13" customWidth="1"/>
    <col min="1799" max="1799" width="5" style="13" customWidth="1"/>
    <col min="1800" max="2048" width="9.140625" style="13"/>
    <col min="2049" max="2050" width="30.7109375" style="13" customWidth="1"/>
    <col min="2051" max="2051" width="20.7109375" style="13" customWidth="1"/>
    <col min="2052" max="2052" width="30.7109375" style="13" customWidth="1"/>
    <col min="2053" max="2053" width="20.7109375" style="13" customWidth="1"/>
    <col min="2054" max="2054" width="30.7109375" style="13" customWidth="1"/>
    <col min="2055" max="2055" width="5" style="13" customWidth="1"/>
    <col min="2056" max="2304" width="9.140625" style="13"/>
    <col min="2305" max="2306" width="30.7109375" style="13" customWidth="1"/>
    <col min="2307" max="2307" width="20.7109375" style="13" customWidth="1"/>
    <col min="2308" max="2308" width="30.7109375" style="13" customWidth="1"/>
    <col min="2309" max="2309" width="20.7109375" style="13" customWidth="1"/>
    <col min="2310" max="2310" width="30.7109375" style="13" customWidth="1"/>
    <col min="2311" max="2311" width="5" style="13" customWidth="1"/>
    <col min="2312" max="2560" width="9.140625" style="13"/>
    <col min="2561" max="2562" width="30.7109375" style="13" customWidth="1"/>
    <col min="2563" max="2563" width="20.7109375" style="13" customWidth="1"/>
    <col min="2564" max="2564" width="30.7109375" style="13" customWidth="1"/>
    <col min="2565" max="2565" width="20.7109375" style="13" customWidth="1"/>
    <col min="2566" max="2566" width="30.7109375" style="13" customWidth="1"/>
    <col min="2567" max="2567" width="5" style="13" customWidth="1"/>
    <col min="2568" max="2816" width="9.140625" style="13"/>
    <col min="2817" max="2818" width="30.7109375" style="13" customWidth="1"/>
    <col min="2819" max="2819" width="20.7109375" style="13" customWidth="1"/>
    <col min="2820" max="2820" width="30.7109375" style="13" customWidth="1"/>
    <col min="2821" max="2821" width="20.7109375" style="13" customWidth="1"/>
    <col min="2822" max="2822" width="30.7109375" style="13" customWidth="1"/>
    <col min="2823" max="2823" width="5" style="13" customWidth="1"/>
    <col min="2824" max="3072" width="9.140625" style="13"/>
    <col min="3073" max="3074" width="30.7109375" style="13" customWidth="1"/>
    <col min="3075" max="3075" width="20.7109375" style="13" customWidth="1"/>
    <col min="3076" max="3076" width="30.7109375" style="13" customWidth="1"/>
    <col min="3077" max="3077" width="20.7109375" style="13" customWidth="1"/>
    <col min="3078" max="3078" width="30.7109375" style="13" customWidth="1"/>
    <col min="3079" max="3079" width="5" style="13" customWidth="1"/>
    <col min="3080" max="3328" width="9.140625" style="13"/>
    <col min="3329" max="3330" width="30.7109375" style="13" customWidth="1"/>
    <col min="3331" max="3331" width="20.7109375" style="13" customWidth="1"/>
    <col min="3332" max="3332" width="30.7109375" style="13" customWidth="1"/>
    <col min="3333" max="3333" width="20.7109375" style="13" customWidth="1"/>
    <col min="3334" max="3334" width="30.7109375" style="13" customWidth="1"/>
    <col min="3335" max="3335" width="5" style="13" customWidth="1"/>
    <col min="3336" max="3584" width="9.140625" style="13"/>
    <col min="3585" max="3586" width="30.7109375" style="13" customWidth="1"/>
    <col min="3587" max="3587" width="20.7109375" style="13" customWidth="1"/>
    <col min="3588" max="3588" width="30.7109375" style="13" customWidth="1"/>
    <col min="3589" max="3589" width="20.7109375" style="13" customWidth="1"/>
    <col min="3590" max="3590" width="30.7109375" style="13" customWidth="1"/>
    <col min="3591" max="3591" width="5" style="13" customWidth="1"/>
    <col min="3592" max="3840" width="9.140625" style="13"/>
    <col min="3841" max="3842" width="30.7109375" style="13" customWidth="1"/>
    <col min="3843" max="3843" width="20.7109375" style="13" customWidth="1"/>
    <col min="3844" max="3844" width="30.7109375" style="13" customWidth="1"/>
    <col min="3845" max="3845" width="20.7109375" style="13" customWidth="1"/>
    <col min="3846" max="3846" width="30.7109375" style="13" customWidth="1"/>
    <col min="3847" max="3847" width="5" style="13" customWidth="1"/>
    <col min="3848" max="4096" width="9.140625" style="13"/>
    <col min="4097" max="4098" width="30.7109375" style="13" customWidth="1"/>
    <col min="4099" max="4099" width="20.7109375" style="13" customWidth="1"/>
    <col min="4100" max="4100" width="30.7109375" style="13" customWidth="1"/>
    <col min="4101" max="4101" width="20.7109375" style="13" customWidth="1"/>
    <col min="4102" max="4102" width="30.7109375" style="13" customWidth="1"/>
    <col min="4103" max="4103" width="5" style="13" customWidth="1"/>
    <col min="4104" max="4352" width="9.140625" style="13"/>
    <col min="4353" max="4354" width="30.7109375" style="13" customWidth="1"/>
    <col min="4355" max="4355" width="20.7109375" style="13" customWidth="1"/>
    <col min="4356" max="4356" width="30.7109375" style="13" customWidth="1"/>
    <col min="4357" max="4357" width="20.7109375" style="13" customWidth="1"/>
    <col min="4358" max="4358" width="30.7109375" style="13" customWidth="1"/>
    <col min="4359" max="4359" width="5" style="13" customWidth="1"/>
    <col min="4360" max="4608" width="9.140625" style="13"/>
    <col min="4609" max="4610" width="30.7109375" style="13" customWidth="1"/>
    <col min="4611" max="4611" width="20.7109375" style="13" customWidth="1"/>
    <col min="4612" max="4612" width="30.7109375" style="13" customWidth="1"/>
    <col min="4613" max="4613" width="20.7109375" style="13" customWidth="1"/>
    <col min="4614" max="4614" width="30.7109375" style="13" customWidth="1"/>
    <col min="4615" max="4615" width="5" style="13" customWidth="1"/>
    <col min="4616" max="4864" width="9.140625" style="13"/>
    <col min="4865" max="4866" width="30.7109375" style="13" customWidth="1"/>
    <col min="4867" max="4867" width="20.7109375" style="13" customWidth="1"/>
    <col min="4868" max="4868" width="30.7109375" style="13" customWidth="1"/>
    <col min="4869" max="4869" width="20.7109375" style="13" customWidth="1"/>
    <col min="4870" max="4870" width="30.7109375" style="13" customWidth="1"/>
    <col min="4871" max="4871" width="5" style="13" customWidth="1"/>
    <col min="4872" max="5120" width="9.140625" style="13"/>
    <col min="5121" max="5122" width="30.7109375" style="13" customWidth="1"/>
    <col min="5123" max="5123" width="20.7109375" style="13" customWidth="1"/>
    <col min="5124" max="5124" width="30.7109375" style="13" customWidth="1"/>
    <col min="5125" max="5125" width="20.7109375" style="13" customWidth="1"/>
    <col min="5126" max="5126" width="30.7109375" style="13" customWidth="1"/>
    <col min="5127" max="5127" width="5" style="13" customWidth="1"/>
    <col min="5128" max="5376" width="9.140625" style="13"/>
    <col min="5377" max="5378" width="30.7109375" style="13" customWidth="1"/>
    <col min="5379" max="5379" width="20.7109375" style="13" customWidth="1"/>
    <col min="5380" max="5380" width="30.7109375" style="13" customWidth="1"/>
    <col min="5381" max="5381" width="20.7109375" style="13" customWidth="1"/>
    <col min="5382" max="5382" width="30.7109375" style="13" customWidth="1"/>
    <col min="5383" max="5383" width="5" style="13" customWidth="1"/>
    <col min="5384" max="5632" width="9.140625" style="13"/>
    <col min="5633" max="5634" width="30.7109375" style="13" customWidth="1"/>
    <col min="5635" max="5635" width="20.7109375" style="13" customWidth="1"/>
    <col min="5636" max="5636" width="30.7109375" style="13" customWidth="1"/>
    <col min="5637" max="5637" width="20.7109375" style="13" customWidth="1"/>
    <col min="5638" max="5638" width="30.7109375" style="13" customWidth="1"/>
    <col min="5639" max="5639" width="5" style="13" customWidth="1"/>
    <col min="5640" max="5888" width="9.140625" style="13"/>
    <col min="5889" max="5890" width="30.7109375" style="13" customWidth="1"/>
    <col min="5891" max="5891" width="20.7109375" style="13" customWidth="1"/>
    <col min="5892" max="5892" width="30.7109375" style="13" customWidth="1"/>
    <col min="5893" max="5893" width="20.7109375" style="13" customWidth="1"/>
    <col min="5894" max="5894" width="30.7109375" style="13" customWidth="1"/>
    <col min="5895" max="5895" width="5" style="13" customWidth="1"/>
    <col min="5896" max="6144" width="9.140625" style="13"/>
    <col min="6145" max="6146" width="30.7109375" style="13" customWidth="1"/>
    <col min="6147" max="6147" width="20.7109375" style="13" customWidth="1"/>
    <col min="6148" max="6148" width="30.7109375" style="13" customWidth="1"/>
    <col min="6149" max="6149" width="20.7109375" style="13" customWidth="1"/>
    <col min="6150" max="6150" width="30.7109375" style="13" customWidth="1"/>
    <col min="6151" max="6151" width="5" style="13" customWidth="1"/>
    <col min="6152" max="6400" width="9.140625" style="13"/>
    <col min="6401" max="6402" width="30.7109375" style="13" customWidth="1"/>
    <col min="6403" max="6403" width="20.7109375" style="13" customWidth="1"/>
    <col min="6404" max="6404" width="30.7109375" style="13" customWidth="1"/>
    <col min="6405" max="6405" width="20.7109375" style="13" customWidth="1"/>
    <col min="6406" max="6406" width="30.7109375" style="13" customWidth="1"/>
    <col min="6407" max="6407" width="5" style="13" customWidth="1"/>
    <col min="6408" max="6656" width="9.140625" style="13"/>
    <col min="6657" max="6658" width="30.7109375" style="13" customWidth="1"/>
    <col min="6659" max="6659" width="20.7109375" style="13" customWidth="1"/>
    <col min="6660" max="6660" width="30.7109375" style="13" customWidth="1"/>
    <col min="6661" max="6661" width="20.7109375" style="13" customWidth="1"/>
    <col min="6662" max="6662" width="30.7109375" style="13" customWidth="1"/>
    <col min="6663" max="6663" width="5" style="13" customWidth="1"/>
    <col min="6664" max="6912" width="9.140625" style="13"/>
    <col min="6913" max="6914" width="30.7109375" style="13" customWidth="1"/>
    <col min="6915" max="6915" width="20.7109375" style="13" customWidth="1"/>
    <col min="6916" max="6916" width="30.7109375" style="13" customWidth="1"/>
    <col min="6917" max="6917" width="20.7109375" style="13" customWidth="1"/>
    <col min="6918" max="6918" width="30.7109375" style="13" customWidth="1"/>
    <col min="6919" max="6919" width="5" style="13" customWidth="1"/>
    <col min="6920" max="7168" width="9.140625" style="13"/>
    <col min="7169" max="7170" width="30.7109375" style="13" customWidth="1"/>
    <col min="7171" max="7171" width="20.7109375" style="13" customWidth="1"/>
    <col min="7172" max="7172" width="30.7109375" style="13" customWidth="1"/>
    <col min="7173" max="7173" width="20.7109375" style="13" customWidth="1"/>
    <col min="7174" max="7174" width="30.7109375" style="13" customWidth="1"/>
    <col min="7175" max="7175" width="5" style="13" customWidth="1"/>
    <col min="7176" max="7424" width="9.140625" style="13"/>
    <col min="7425" max="7426" width="30.7109375" style="13" customWidth="1"/>
    <col min="7427" max="7427" width="20.7109375" style="13" customWidth="1"/>
    <col min="7428" max="7428" width="30.7109375" style="13" customWidth="1"/>
    <col min="7429" max="7429" width="20.7109375" style="13" customWidth="1"/>
    <col min="7430" max="7430" width="30.7109375" style="13" customWidth="1"/>
    <col min="7431" max="7431" width="5" style="13" customWidth="1"/>
    <col min="7432" max="7680" width="9.140625" style="13"/>
    <col min="7681" max="7682" width="30.7109375" style="13" customWidth="1"/>
    <col min="7683" max="7683" width="20.7109375" style="13" customWidth="1"/>
    <col min="7684" max="7684" width="30.7109375" style="13" customWidth="1"/>
    <col min="7685" max="7685" width="20.7109375" style="13" customWidth="1"/>
    <col min="7686" max="7686" width="30.7109375" style="13" customWidth="1"/>
    <col min="7687" max="7687" width="5" style="13" customWidth="1"/>
    <col min="7688" max="7936" width="9.140625" style="13"/>
    <col min="7937" max="7938" width="30.7109375" style="13" customWidth="1"/>
    <col min="7939" max="7939" width="20.7109375" style="13" customWidth="1"/>
    <col min="7940" max="7940" width="30.7109375" style="13" customWidth="1"/>
    <col min="7941" max="7941" width="20.7109375" style="13" customWidth="1"/>
    <col min="7942" max="7942" width="30.7109375" style="13" customWidth="1"/>
    <col min="7943" max="7943" width="5" style="13" customWidth="1"/>
    <col min="7944" max="8192" width="9.140625" style="13"/>
    <col min="8193" max="8194" width="30.7109375" style="13" customWidth="1"/>
    <col min="8195" max="8195" width="20.7109375" style="13" customWidth="1"/>
    <col min="8196" max="8196" width="30.7109375" style="13" customWidth="1"/>
    <col min="8197" max="8197" width="20.7109375" style="13" customWidth="1"/>
    <col min="8198" max="8198" width="30.7109375" style="13" customWidth="1"/>
    <col min="8199" max="8199" width="5" style="13" customWidth="1"/>
    <col min="8200" max="8448" width="9.140625" style="13"/>
    <col min="8449" max="8450" width="30.7109375" style="13" customWidth="1"/>
    <col min="8451" max="8451" width="20.7109375" style="13" customWidth="1"/>
    <col min="8452" max="8452" width="30.7109375" style="13" customWidth="1"/>
    <col min="8453" max="8453" width="20.7109375" style="13" customWidth="1"/>
    <col min="8454" max="8454" width="30.7109375" style="13" customWidth="1"/>
    <col min="8455" max="8455" width="5" style="13" customWidth="1"/>
    <col min="8456" max="8704" width="9.140625" style="13"/>
    <col min="8705" max="8706" width="30.7109375" style="13" customWidth="1"/>
    <col min="8707" max="8707" width="20.7109375" style="13" customWidth="1"/>
    <col min="8708" max="8708" width="30.7109375" style="13" customWidth="1"/>
    <col min="8709" max="8709" width="20.7109375" style="13" customWidth="1"/>
    <col min="8710" max="8710" width="30.7109375" style="13" customWidth="1"/>
    <col min="8711" max="8711" width="5" style="13" customWidth="1"/>
    <col min="8712" max="8960" width="9.140625" style="13"/>
    <col min="8961" max="8962" width="30.7109375" style="13" customWidth="1"/>
    <col min="8963" max="8963" width="20.7109375" style="13" customWidth="1"/>
    <col min="8964" max="8964" width="30.7109375" style="13" customWidth="1"/>
    <col min="8965" max="8965" width="20.7109375" style="13" customWidth="1"/>
    <col min="8966" max="8966" width="30.7109375" style="13" customWidth="1"/>
    <col min="8967" max="8967" width="5" style="13" customWidth="1"/>
    <col min="8968" max="9216" width="9.140625" style="13"/>
    <col min="9217" max="9218" width="30.7109375" style="13" customWidth="1"/>
    <col min="9219" max="9219" width="20.7109375" style="13" customWidth="1"/>
    <col min="9220" max="9220" width="30.7109375" style="13" customWidth="1"/>
    <col min="9221" max="9221" width="20.7109375" style="13" customWidth="1"/>
    <col min="9222" max="9222" width="30.7109375" style="13" customWidth="1"/>
    <col min="9223" max="9223" width="5" style="13" customWidth="1"/>
    <col min="9224" max="9472" width="9.140625" style="13"/>
    <col min="9473" max="9474" width="30.7109375" style="13" customWidth="1"/>
    <col min="9475" max="9475" width="20.7109375" style="13" customWidth="1"/>
    <col min="9476" max="9476" width="30.7109375" style="13" customWidth="1"/>
    <col min="9477" max="9477" width="20.7109375" style="13" customWidth="1"/>
    <col min="9478" max="9478" width="30.7109375" style="13" customWidth="1"/>
    <col min="9479" max="9479" width="5" style="13" customWidth="1"/>
    <col min="9480" max="9728" width="9.140625" style="13"/>
    <col min="9729" max="9730" width="30.7109375" style="13" customWidth="1"/>
    <col min="9731" max="9731" width="20.7109375" style="13" customWidth="1"/>
    <col min="9732" max="9732" width="30.7109375" style="13" customWidth="1"/>
    <col min="9733" max="9733" width="20.7109375" style="13" customWidth="1"/>
    <col min="9734" max="9734" width="30.7109375" style="13" customWidth="1"/>
    <col min="9735" max="9735" width="5" style="13" customWidth="1"/>
    <col min="9736" max="9984" width="9.140625" style="13"/>
    <col min="9985" max="9986" width="30.7109375" style="13" customWidth="1"/>
    <col min="9987" max="9987" width="20.7109375" style="13" customWidth="1"/>
    <col min="9988" max="9988" width="30.7109375" style="13" customWidth="1"/>
    <col min="9989" max="9989" width="20.7109375" style="13" customWidth="1"/>
    <col min="9990" max="9990" width="30.7109375" style="13" customWidth="1"/>
    <col min="9991" max="9991" width="5" style="13" customWidth="1"/>
    <col min="9992" max="10240" width="9.140625" style="13"/>
    <col min="10241" max="10242" width="30.7109375" style="13" customWidth="1"/>
    <col min="10243" max="10243" width="20.7109375" style="13" customWidth="1"/>
    <col min="10244" max="10244" width="30.7109375" style="13" customWidth="1"/>
    <col min="10245" max="10245" width="20.7109375" style="13" customWidth="1"/>
    <col min="10246" max="10246" width="30.7109375" style="13" customWidth="1"/>
    <col min="10247" max="10247" width="5" style="13" customWidth="1"/>
    <col min="10248" max="10496" width="9.140625" style="13"/>
    <col min="10497" max="10498" width="30.7109375" style="13" customWidth="1"/>
    <col min="10499" max="10499" width="20.7109375" style="13" customWidth="1"/>
    <col min="10500" max="10500" width="30.7109375" style="13" customWidth="1"/>
    <col min="10501" max="10501" width="20.7109375" style="13" customWidth="1"/>
    <col min="10502" max="10502" width="30.7109375" style="13" customWidth="1"/>
    <col min="10503" max="10503" width="5" style="13" customWidth="1"/>
    <col min="10504" max="10752" width="9.140625" style="13"/>
    <col min="10753" max="10754" width="30.7109375" style="13" customWidth="1"/>
    <col min="10755" max="10755" width="20.7109375" style="13" customWidth="1"/>
    <col min="10756" max="10756" width="30.7109375" style="13" customWidth="1"/>
    <col min="10757" max="10757" width="20.7109375" style="13" customWidth="1"/>
    <col min="10758" max="10758" width="30.7109375" style="13" customWidth="1"/>
    <col min="10759" max="10759" width="5" style="13" customWidth="1"/>
    <col min="10760" max="11008" width="9.140625" style="13"/>
    <col min="11009" max="11010" width="30.7109375" style="13" customWidth="1"/>
    <col min="11011" max="11011" width="20.7109375" style="13" customWidth="1"/>
    <col min="11012" max="11012" width="30.7109375" style="13" customWidth="1"/>
    <col min="11013" max="11013" width="20.7109375" style="13" customWidth="1"/>
    <col min="11014" max="11014" width="30.7109375" style="13" customWidth="1"/>
    <col min="11015" max="11015" width="5" style="13" customWidth="1"/>
    <col min="11016" max="11264" width="9.140625" style="13"/>
    <col min="11265" max="11266" width="30.7109375" style="13" customWidth="1"/>
    <col min="11267" max="11267" width="20.7109375" style="13" customWidth="1"/>
    <col min="11268" max="11268" width="30.7109375" style="13" customWidth="1"/>
    <col min="11269" max="11269" width="20.7109375" style="13" customWidth="1"/>
    <col min="11270" max="11270" width="30.7109375" style="13" customWidth="1"/>
    <col min="11271" max="11271" width="5" style="13" customWidth="1"/>
    <col min="11272" max="11520" width="9.140625" style="13"/>
    <col min="11521" max="11522" width="30.7109375" style="13" customWidth="1"/>
    <col min="11523" max="11523" width="20.7109375" style="13" customWidth="1"/>
    <col min="11524" max="11524" width="30.7109375" style="13" customWidth="1"/>
    <col min="11525" max="11525" width="20.7109375" style="13" customWidth="1"/>
    <col min="11526" max="11526" width="30.7109375" style="13" customWidth="1"/>
    <col min="11527" max="11527" width="5" style="13" customWidth="1"/>
    <col min="11528" max="11776" width="9.140625" style="13"/>
    <col min="11777" max="11778" width="30.7109375" style="13" customWidth="1"/>
    <col min="11779" max="11779" width="20.7109375" style="13" customWidth="1"/>
    <col min="11780" max="11780" width="30.7109375" style="13" customWidth="1"/>
    <col min="11781" max="11781" width="20.7109375" style="13" customWidth="1"/>
    <col min="11782" max="11782" width="30.7109375" style="13" customWidth="1"/>
    <col min="11783" max="11783" width="5" style="13" customWidth="1"/>
    <col min="11784" max="12032" width="9.140625" style="13"/>
    <col min="12033" max="12034" width="30.7109375" style="13" customWidth="1"/>
    <col min="12035" max="12035" width="20.7109375" style="13" customWidth="1"/>
    <col min="12036" max="12036" width="30.7109375" style="13" customWidth="1"/>
    <col min="12037" max="12037" width="20.7109375" style="13" customWidth="1"/>
    <col min="12038" max="12038" width="30.7109375" style="13" customWidth="1"/>
    <col min="12039" max="12039" width="5" style="13" customWidth="1"/>
    <col min="12040" max="12288" width="9.140625" style="13"/>
    <col min="12289" max="12290" width="30.7109375" style="13" customWidth="1"/>
    <col min="12291" max="12291" width="20.7109375" style="13" customWidth="1"/>
    <col min="12292" max="12292" width="30.7109375" style="13" customWidth="1"/>
    <col min="12293" max="12293" width="20.7109375" style="13" customWidth="1"/>
    <col min="12294" max="12294" width="30.7109375" style="13" customWidth="1"/>
    <col min="12295" max="12295" width="5" style="13" customWidth="1"/>
    <col min="12296" max="12544" width="9.140625" style="13"/>
    <col min="12545" max="12546" width="30.7109375" style="13" customWidth="1"/>
    <col min="12547" max="12547" width="20.7109375" style="13" customWidth="1"/>
    <col min="12548" max="12548" width="30.7109375" style="13" customWidth="1"/>
    <col min="12549" max="12549" width="20.7109375" style="13" customWidth="1"/>
    <col min="12550" max="12550" width="30.7109375" style="13" customWidth="1"/>
    <col min="12551" max="12551" width="5" style="13" customWidth="1"/>
    <col min="12552" max="12800" width="9.140625" style="13"/>
    <col min="12801" max="12802" width="30.7109375" style="13" customWidth="1"/>
    <col min="12803" max="12803" width="20.7109375" style="13" customWidth="1"/>
    <col min="12804" max="12804" width="30.7109375" style="13" customWidth="1"/>
    <col min="12805" max="12805" width="20.7109375" style="13" customWidth="1"/>
    <col min="12806" max="12806" width="30.7109375" style="13" customWidth="1"/>
    <col min="12807" max="12807" width="5" style="13" customWidth="1"/>
    <col min="12808" max="13056" width="9.140625" style="13"/>
    <col min="13057" max="13058" width="30.7109375" style="13" customWidth="1"/>
    <col min="13059" max="13059" width="20.7109375" style="13" customWidth="1"/>
    <col min="13060" max="13060" width="30.7109375" style="13" customWidth="1"/>
    <col min="13061" max="13061" width="20.7109375" style="13" customWidth="1"/>
    <col min="13062" max="13062" width="30.7109375" style="13" customWidth="1"/>
    <col min="13063" max="13063" width="5" style="13" customWidth="1"/>
    <col min="13064" max="13312" width="9.140625" style="13"/>
    <col min="13313" max="13314" width="30.7109375" style="13" customWidth="1"/>
    <col min="13315" max="13315" width="20.7109375" style="13" customWidth="1"/>
    <col min="13316" max="13316" width="30.7109375" style="13" customWidth="1"/>
    <col min="13317" max="13317" width="20.7109375" style="13" customWidth="1"/>
    <col min="13318" max="13318" width="30.7109375" style="13" customWidth="1"/>
    <col min="13319" max="13319" width="5" style="13" customWidth="1"/>
    <col min="13320" max="13568" width="9.140625" style="13"/>
    <col min="13569" max="13570" width="30.7109375" style="13" customWidth="1"/>
    <col min="13571" max="13571" width="20.7109375" style="13" customWidth="1"/>
    <col min="13572" max="13572" width="30.7109375" style="13" customWidth="1"/>
    <col min="13573" max="13573" width="20.7109375" style="13" customWidth="1"/>
    <col min="13574" max="13574" width="30.7109375" style="13" customWidth="1"/>
    <col min="13575" max="13575" width="5" style="13" customWidth="1"/>
    <col min="13576" max="13824" width="9.140625" style="13"/>
    <col min="13825" max="13826" width="30.7109375" style="13" customWidth="1"/>
    <col min="13827" max="13827" width="20.7109375" style="13" customWidth="1"/>
    <col min="13828" max="13828" width="30.7109375" style="13" customWidth="1"/>
    <col min="13829" max="13829" width="20.7109375" style="13" customWidth="1"/>
    <col min="13830" max="13830" width="30.7109375" style="13" customWidth="1"/>
    <col min="13831" max="13831" width="5" style="13" customWidth="1"/>
    <col min="13832" max="14080" width="9.140625" style="13"/>
    <col min="14081" max="14082" width="30.7109375" style="13" customWidth="1"/>
    <col min="14083" max="14083" width="20.7109375" style="13" customWidth="1"/>
    <col min="14084" max="14084" width="30.7109375" style="13" customWidth="1"/>
    <col min="14085" max="14085" width="20.7109375" style="13" customWidth="1"/>
    <col min="14086" max="14086" width="30.7109375" style="13" customWidth="1"/>
    <col min="14087" max="14087" width="5" style="13" customWidth="1"/>
    <col min="14088" max="14336" width="9.140625" style="13"/>
    <col min="14337" max="14338" width="30.7109375" style="13" customWidth="1"/>
    <col min="14339" max="14339" width="20.7109375" style="13" customWidth="1"/>
    <col min="14340" max="14340" width="30.7109375" style="13" customWidth="1"/>
    <col min="14341" max="14341" width="20.7109375" style="13" customWidth="1"/>
    <col min="14342" max="14342" width="30.7109375" style="13" customWidth="1"/>
    <col min="14343" max="14343" width="5" style="13" customWidth="1"/>
    <col min="14344" max="14592" width="9.140625" style="13"/>
    <col min="14593" max="14594" width="30.7109375" style="13" customWidth="1"/>
    <col min="14595" max="14595" width="20.7109375" style="13" customWidth="1"/>
    <col min="14596" max="14596" width="30.7109375" style="13" customWidth="1"/>
    <col min="14597" max="14597" width="20.7109375" style="13" customWidth="1"/>
    <col min="14598" max="14598" width="30.7109375" style="13" customWidth="1"/>
    <col min="14599" max="14599" width="5" style="13" customWidth="1"/>
    <col min="14600" max="14848" width="9.140625" style="13"/>
    <col min="14849" max="14850" width="30.7109375" style="13" customWidth="1"/>
    <col min="14851" max="14851" width="20.7109375" style="13" customWidth="1"/>
    <col min="14852" max="14852" width="30.7109375" style="13" customWidth="1"/>
    <col min="14853" max="14853" width="20.7109375" style="13" customWidth="1"/>
    <col min="14854" max="14854" width="30.7109375" style="13" customWidth="1"/>
    <col min="14855" max="14855" width="5" style="13" customWidth="1"/>
    <col min="14856" max="15104" width="9.140625" style="13"/>
    <col min="15105" max="15106" width="30.7109375" style="13" customWidth="1"/>
    <col min="15107" max="15107" width="20.7109375" style="13" customWidth="1"/>
    <col min="15108" max="15108" width="30.7109375" style="13" customWidth="1"/>
    <col min="15109" max="15109" width="20.7109375" style="13" customWidth="1"/>
    <col min="15110" max="15110" width="30.7109375" style="13" customWidth="1"/>
    <col min="15111" max="15111" width="5" style="13" customWidth="1"/>
    <col min="15112" max="15360" width="9.140625" style="13"/>
    <col min="15361" max="15362" width="30.7109375" style="13" customWidth="1"/>
    <col min="15363" max="15363" width="20.7109375" style="13" customWidth="1"/>
    <col min="15364" max="15364" width="30.7109375" style="13" customWidth="1"/>
    <col min="15365" max="15365" width="20.7109375" style="13" customWidth="1"/>
    <col min="15366" max="15366" width="30.7109375" style="13" customWidth="1"/>
    <col min="15367" max="15367" width="5" style="13" customWidth="1"/>
    <col min="15368" max="15616" width="9.140625" style="13"/>
    <col min="15617" max="15618" width="30.7109375" style="13" customWidth="1"/>
    <col min="15619" max="15619" width="20.7109375" style="13" customWidth="1"/>
    <col min="15620" max="15620" width="30.7109375" style="13" customWidth="1"/>
    <col min="15621" max="15621" width="20.7109375" style="13" customWidth="1"/>
    <col min="15622" max="15622" width="30.7109375" style="13" customWidth="1"/>
    <col min="15623" max="15623" width="5" style="13" customWidth="1"/>
    <col min="15624" max="15872" width="9.140625" style="13"/>
    <col min="15873" max="15874" width="30.7109375" style="13" customWidth="1"/>
    <col min="15875" max="15875" width="20.7109375" style="13" customWidth="1"/>
    <col min="15876" max="15876" width="30.7109375" style="13" customWidth="1"/>
    <col min="15877" max="15877" width="20.7109375" style="13" customWidth="1"/>
    <col min="15878" max="15878" width="30.7109375" style="13" customWidth="1"/>
    <col min="15879" max="15879" width="5" style="13" customWidth="1"/>
    <col min="15880" max="16128" width="9.140625" style="13"/>
    <col min="16129" max="16130" width="30.7109375" style="13" customWidth="1"/>
    <col min="16131" max="16131" width="20.7109375" style="13" customWidth="1"/>
    <col min="16132" max="16132" width="30.7109375" style="13" customWidth="1"/>
    <col min="16133" max="16133" width="20.7109375" style="13" customWidth="1"/>
    <col min="16134" max="16134" width="30.7109375" style="13" customWidth="1"/>
    <col min="16135" max="16135" width="5" style="13" customWidth="1"/>
    <col min="16136" max="16384" width="9.140625" style="13"/>
  </cols>
  <sheetData>
    <row r="1" spans="1:6" ht="26.25">
      <c r="A1" s="122"/>
      <c r="B1" s="10"/>
      <c r="C1" s="10"/>
      <c r="D1" s="11" t="s">
        <v>15</v>
      </c>
      <c r="E1" s="10"/>
      <c r="F1" s="12"/>
    </row>
    <row r="2" spans="1:6" s="124" customFormat="1" ht="24.95" customHeight="1" thickBot="1">
      <c r="A2" s="122" t="s">
        <v>16</v>
      </c>
      <c r="B2" s="123">
        <v>1</v>
      </c>
      <c r="C2" s="123">
        <v>3</v>
      </c>
      <c r="D2" s="123">
        <v>2</v>
      </c>
      <c r="E2" s="123">
        <v>3</v>
      </c>
      <c r="F2" s="123">
        <v>1</v>
      </c>
    </row>
    <row r="3" spans="1:6" s="124" customFormat="1" ht="20.100000000000001" customHeight="1" thickTop="1" thickBot="1">
      <c r="A3" s="14" t="s">
        <v>17</v>
      </c>
      <c r="B3" s="132"/>
      <c r="C3" s="15"/>
      <c r="D3" s="15" t="s">
        <v>18</v>
      </c>
      <c r="E3" s="15"/>
      <c r="F3" s="131"/>
    </row>
    <row r="4" spans="1:6" ht="20.25" customHeight="1" thickTop="1" thickBot="1">
      <c r="B4" s="134" t="s">
        <v>142</v>
      </c>
      <c r="C4" s="128" t="s">
        <v>147</v>
      </c>
      <c r="D4" s="135" t="s">
        <v>143</v>
      </c>
      <c r="E4" s="127" t="s">
        <v>146</v>
      </c>
      <c r="F4" s="133" t="s">
        <v>144</v>
      </c>
    </row>
    <row r="5" spans="1:6" ht="21" thickTop="1">
      <c r="A5" s="13" t="s">
        <v>19</v>
      </c>
      <c r="B5" s="16" t="s">
        <v>20</v>
      </c>
      <c r="C5" s="17" t="s">
        <v>21</v>
      </c>
      <c r="D5" s="18" t="s">
        <v>20</v>
      </c>
      <c r="E5" s="19" t="s">
        <v>22</v>
      </c>
      <c r="F5" s="20" t="s">
        <v>23</v>
      </c>
    </row>
    <row r="6" spans="1:6">
      <c r="A6" s="13" t="s">
        <v>24</v>
      </c>
      <c r="B6" s="21" t="s">
        <v>25</v>
      </c>
      <c r="C6" s="22" t="s">
        <v>22</v>
      </c>
      <c r="D6" s="23" t="s">
        <v>26</v>
      </c>
      <c r="E6" s="24" t="s">
        <v>27</v>
      </c>
      <c r="F6" s="25" t="s">
        <v>28</v>
      </c>
    </row>
    <row r="7" spans="1:6">
      <c r="B7" s="26" t="s">
        <v>29</v>
      </c>
      <c r="C7" s="22" t="s">
        <v>22</v>
      </c>
      <c r="D7" s="27" t="s">
        <v>30</v>
      </c>
      <c r="E7" s="19" t="s">
        <v>22</v>
      </c>
      <c r="F7" s="28" t="s">
        <v>31</v>
      </c>
    </row>
    <row r="8" spans="1:6" ht="20.25" customHeight="1">
      <c r="A8" s="29"/>
      <c r="B8" s="30" t="s">
        <v>32</v>
      </c>
      <c r="C8" s="31" t="s">
        <v>33</v>
      </c>
      <c r="D8" s="32" t="s">
        <v>34</v>
      </c>
      <c r="E8" s="33" t="s">
        <v>35</v>
      </c>
      <c r="F8" s="34" t="s">
        <v>36</v>
      </c>
    </row>
    <row r="9" spans="1:6" ht="20.25" customHeight="1">
      <c r="A9" s="29"/>
      <c r="B9" s="129"/>
      <c r="C9" s="31" t="s">
        <v>37</v>
      </c>
      <c r="D9" s="32" t="s">
        <v>38</v>
      </c>
      <c r="E9" s="33" t="s">
        <v>39</v>
      </c>
      <c r="F9" s="130"/>
    </row>
    <row r="10" spans="1:6" ht="20.25" customHeight="1" thickBot="1">
      <c r="A10" s="29"/>
      <c r="B10" s="35"/>
      <c r="C10" s="31" t="s">
        <v>40</v>
      </c>
      <c r="D10" s="36"/>
      <c r="E10" s="33" t="s">
        <v>40</v>
      </c>
      <c r="F10" s="34"/>
    </row>
    <row r="11" spans="1:6" ht="20.25" customHeight="1" thickTop="1" thickBot="1">
      <c r="A11" s="37" t="s">
        <v>6</v>
      </c>
      <c r="B11" s="144" t="s">
        <v>66</v>
      </c>
      <c r="C11" s="38"/>
      <c r="D11" s="15" t="s">
        <v>41</v>
      </c>
      <c r="E11" s="38"/>
      <c r="F11" s="131" t="s">
        <v>145</v>
      </c>
    </row>
    <row r="12" spans="1:6" ht="20.25" customHeight="1" thickTop="1">
      <c r="A12" s="13" t="s">
        <v>42</v>
      </c>
      <c r="B12" s="16" t="s">
        <v>20</v>
      </c>
      <c r="C12" s="17" t="s">
        <v>21</v>
      </c>
      <c r="D12" s="18" t="s">
        <v>43</v>
      </c>
      <c r="E12" s="19" t="s">
        <v>22</v>
      </c>
      <c r="F12" s="20" t="s">
        <v>44</v>
      </c>
    </row>
    <row r="13" spans="1:6">
      <c r="A13" s="13" t="s">
        <v>45</v>
      </c>
      <c r="B13" s="21" t="s">
        <v>46</v>
      </c>
      <c r="C13" s="22" t="s">
        <v>22</v>
      </c>
      <c r="D13" s="23" t="s">
        <v>47</v>
      </c>
      <c r="E13" s="24" t="s">
        <v>27</v>
      </c>
      <c r="F13" s="25" t="s">
        <v>47</v>
      </c>
    </row>
    <row r="14" spans="1:6" ht="20.25" customHeight="1">
      <c r="B14" s="26" t="s">
        <v>29</v>
      </c>
      <c r="C14" s="22" t="s">
        <v>22</v>
      </c>
      <c r="D14" s="32" t="s">
        <v>48</v>
      </c>
      <c r="E14" s="19" t="s">
        <v>22</v>
      </c>
      <c r="F14" s="28" t="s">
        <v>49</v>
      </c>
    </row>
    <row r="15" spans="1:6" ht="20.25" customHeight="1">
      <c r="B15" s="30" t="s">
        <v>32</v>
      </c>
      <c r="C15" s="31" t="s">
        <v>50</v>
      </c>
      <c r="D15" s="27"/>
      <c r="E15" s="33" t="s">
        <v>51</v>
      </c>
      <c r="F15" s="34" t="s">
        <v>52</v>
      </c>
    </row>
    <row r="16" spans="1:6" ht="20.25" customHeight="1" thickBot="1">
      <c r="B16" s="30"/>
      <c r="C16" s="31" t="s">
        <v>40</v>
      </c>
      <c r="D16" s="27"/>
      <c r="E16" s="33" t="s">
        <v>40</v>
      </c>
      <c r="F16" s="39"/>
    </row>
    <row r="17" spans="1:6" ht="21.75" thickTop="1" thickBot="1">
      <c r="A17" s="14" t="s">
        <v>53</v>
      </c>
      <c r="B17" s="144" t="s">
        <v>66</v>
      </c>
      <c r="C17" s="38"/>
      <c r="D17" s="15" t="s">
        <v>54</v>
      </c>
      <c r="E17" s="38"/>
      <c r="F17" s="131" t="s">
        <v>145</v>
      </c>
    </row>
    <row r="18" spans="1:6" ht="21" thickTop="1">
      <c r="A18" s="13" t="s">
        <v>42</v>
      </c>
      <c r="B18" s="16" t="s">
        <v>55</v>
      </c>
      <c r="C18" s="17" t="s">
        <v>21</v>
      </c>
      <c r="D18" s="18" t="s">
        <v>55</v>
      </c>
      <c r="E18" s="19" t="s">
        <v>22</v>
      </c>
      <c r="F18" s="40" t="s">
        <v>56</v>
      </c>
    </row>
    <row r="19" spans="1:6">
      <c r="A19" s="13" t="s">
        <v>45</v>
      </c>
      <c r="B19" s="21" t="s">
        <v>57</v>
      </c>
      <c r="C19" s="22" t="s">
        <v>22</v>
      </c>
      <c r="D19" s="23" t="s">
        <v>58</v>
      </c>
      <c r="E19" s="24" t="s">
        <v>27</v>
      </c>
      <c r="F19" s="23" t="s">
        <v>58</v>
      </c>
    </row>
    <row r="20" spans="1:6" ht="20.25" customHeight="1">
      <c r="B20" s="26" t="s">
        <v>29</v>
      </c>
      <c r="C20" s="22" t="s">
        <v>22</v>
      </c>
      <c r="D20" s="32" t="s">
        <v>48</v>
      </c>
      <c r="E20" s="19" t="s">
        <v>22</v>
      </c>
      <c r="F20" s="41" t="s">
        <v>49</v>
      </c>
    </row>
    <row r="21" spans="1:6" ht="20.25" customHeight="1">
      <c r="B21" s="30" t="s">
        <v>32</v>
      </c>
      <c r="C21" s="31" t="s">
        <v>1</v>
      </c>
      <c r="D21" s="42"/>
      <c r="E21" s="33" t="s">
        <v>59</v>
      </c>
      <c r="F21" s="43" t="s">
        <v>52</v>
      </c>
    </row>
    <row r="22" spans="1:6" ht="21.75" thickBot="1">
      <c r="B22" s="44"/>
      <c r="C22" s="45" t="s">
        <v>40</v>
      </c>
      <c r="D22" s="46"/>
      <c r="E22" s="47" t="s">
        <v>40</v>
      </c>
      <c r="F22" s="48"/>
    </row>
  </sheetData>
  <pageMargins left="0.75" right="0.75" top="1" bottom="1" header="0.5" footer="0.5"/>
  <pageSetup scale="6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E4999-99BD-43F9-9E7F-383D3FE1B2B2}">
  <sheetPr>
    <pageSetUpPr fitToPage="1"/>
  </sheetPr>
  <dimension ref="A1:J58"/>
  <sheetViews>
    <sheetView workbookViewId="0"/>
  </sheetViews>
  <sheetFormatPr defaultColWidth="14.7109375" defaultRowHeight="15"/>
  <cols>
    <col min="1" max="1" width="30.140625" style="63" customWidth="1"/>
    <col min="2" max="2" width="14.7109375" style="93"/>
    <col min="3" max="3" width="15.5703125" style="63" bestFit="1" customWidth="1"/>
    <col min="4" max="7" width="14.7109375" style="63"/>
    <col min="8" max="8" width="15.85546875" style="93" customWidth="1"/>
    <col min="9" max="9" width="7" style="63" customWidth="1"/>
    <col min="10" max="12" width="14.7109375" style="63"/>
    <col min="13" max="13" width="30.42578125" style="63" customWidth="1"/>
    <col min="14" max="16384" width="14.7109375" style="63"/>
  </cols>
  <sheetData>
    <row r="1" spans="1:10">
      <c r="A1" s="92" t="s">
        <v>100</v>
      </c>
    </row>
    <row r="2" spans="1:10">
      <c r="A2" s="92" t="s">
        <v>105</v>
      </c>
    </row>
    <row r="3" spans="1:10" ht="18.75">
      <c r="A3" s="92" t="s">
        <v>101</v>
      </c>
      <c r="E3" s="50" t="s">
        <v>102</v>
      </c>
    </row>
    <row r="4" spans="1:10" ht="19.5" thickBot="1">
      <c r="A4" s="64" t="s">
        <v>6</v>
      </c>
      <c r="B4" s="145" t="s">
        <v>152</v>
      </c>
      <c r="C4" s="145" t="s">
        <v>152</v>
      </c>
      <c r="D4" s="145" t="s">
        <v>154</v>
      </c>
      <c r="E4" s="145" t="s">
        <v>153</v>
      </c>
      <c r="F4" s="145" t="s">
        <v>154</v>
      </c>
      <c r="G4" s="145" t="s">
        <v>152</v>
      </c>
      <c r="H4" s="145" t="s">
        <v>152</v>
      </c>
      <c r="J4" s="103" t="s">
        <v>104</v>
      </c>
    </row>
    <row r="5" spans="1:10" ht="21" thickTop="1" thickBot="1">
      <c r="A5" s="65"/>
      <c r="B5" s="109" t="str">
        <f>+C6</f>
        <v>Actual</v>
      </c>
      <c r="C5" s="110" t="s">
        <v>0</v>
      </c>
      <c r="D5" s="111" t="s">
        <v>63</v>
      </c>
      <c r="E5" s="112"/>
      <c r="F5" s="113" t="s">
        <v>64</v>
      </c>
      <c r="G5" s="112" t="s">
        <v>0</v>
      </c>
      <c r="H5" s="115" t="s">
        <v>65</v>
      </c>
      <c r="J5" s="92" t="s">
        <v>125</v>
      </c>
    </row>
    <row r="6" spans="1:10" ht="25.5" thickTop="1" thickBot="1">
      <c r="A6" s="65"/>
      <c r="B6" s="94" t="str">
        <f>+C7</f>
        <v>Results</v>
      </c>
      <c r="C6" s="66" t="s">
        <v>66</v>
      </c>
      <c r="D6" s="108" t="s">
        <v>50</v>
      </c>
      <c r="E6" s="67"/>
      <c r="F6" s="108" t="s">
        <v>51</v>
      </c>
      <c r="G6" s="67" t="s">
        <v>65</v>
      </c>
      <c r="H6" s="98" t="str">
        <f>+G7</f>
        <v>Allowed</v>
      </c>
      <c r="J6" s="92" t="s">
        <v>128</v>
      </c>
    </row>
    <row r="7" spans="1:10" ht="20.25" thickTop="1" thickBot="1">
      <c r="A7" s="65"/>
      <c r="B7" s="95" t="s">
        <v>67</v>
      </c>
      <c r="C7" s="69" t="s">
        <v>68</v>
      </c>
      <c r="D7" s="70" t="s">
        <v>40</v>
      </c>
      <c r="E7" s="71" t="s">
        <v>48</v>
      </c>
      <c r="F7" s="72" t="s">
        <v>40</v>
      </c>
      <c r="G7" s="71" t="s">
        <v>69</v>
      </c>
      <c r="H7" s="99" t="str">
        <f>+B7</f>
        <v>/Unit</v>
      </c>
      <c r="J7" s="92" t="s">
        <v>129</v>
      </c>
    </row>
    <row r="8" spans="1:10" ht="25.5" thickTop="1" thickBot="1">
      <c r="A8" s="74" t="s">
        <v>70</v>
      </c>
      <c r="B8" s="121">
        <v>1</v>
      </c>
      <c r="C8" s="75"/>
      <c r="D8" s="76"/>
      <c r="E8" s="77"/>
      <c r="F8" s="76"/>
      <c r="G8" s="77"/>
      <c r="H8" s="146">
        <v>1</v>
      </c>
      <c r="J8" s="92" t="s">
        <v>130</v>
      </c>
    </row>
    <row r="9" spans="1:10" ht="21" thickTop="1" thickBot="1">
      <c r="A9" s="78" t="s">
        <v>71</v>
      </c>
      <c r="B9" s="96"/>
      <c r="C9" s="75"/>
      <c r="D9" s="120"/>
      <c r="E9" s="119"/>
      <c r="F9" s="79"/>
      <c r="G9" s="77"/>
      <c r="H9" s="100"/>
      <c r="J9" s="92" t="s">
        <v>134</v>
      </c>
    </row>
    <row r="10" spans="1:10" ht="22.5" thickTop="1" thickBot="1">
      <c r="A10" s="80" t="s">
        <v>103</v>
      </c>
      <c r="B10" s="126"/>
      <c r="C10" s="81"/>
      <c r="D10" s="82"/>
      <c r="E10" s="83"/>
      <c r="F10" s="120"/>
      <c r="G10" s="83"/>
      <c r="H10" s="125"/>
      <c r="J10" s="92" t="s">
        <v>131</v>
      </c>
    </row>
    <row r="11" spans="1:10" ht="22.5" thickTop="1" thickBot="1">
      <c r="A11" s="84" t="s">
        <v>72</v>
      </c>
      <c r="B11" s="126"/>
      <c r="C11" s="85"/>
      <c r="D11" s="85"/>
      <c r="E11" s="86"/>
      <c r="F11" s="102"/>
      <c r="G11" s="87"/>
      <c r="H11" s="125"/>
      <c r="J11" s="92"/>
    </row>
    <row r="12" spans="1:10" ht="20.25" thickTop="1" thickBot="1">
      <c r="A12" s="65"/>
      <c r="B12" s="97"/>
      <c r="C12" s="65"/>
      <c r="D12" s="88" t="s">
        <v>73</v>
      </c>
      <c r="E12" s="89"/>
      <c r="F12" s="90"/>
      <c r="G12" s="91"/>
      <c r="H12" s="101"/>
    </row>
    <row r="13" spans="1:10" ht="15.75" thickTop="1">
      <c r="E13" s="104" t="s">
        <v>106</v>
      </c>
    </row>
    <row r="14" spans="1:10">
      <c r="B14" s="106" t="s">
        <v>107</v>
      </c>
      <c r="H14" s="107" t="s">
        <v>109</v>
      </c>
    </row>
    <row r="15" spans="1:10">
      <c r="B15" s="92" t="s">
        <v>108</v>
      </c>
      <c r="H15" s="105" t="s">
        <v>111</v>
      </c>
    </row>
    <row r="16" spans="1:10">
      <c r="B16" s="92" t="s">
        <v>110</v>
      </c>
      <c r="H16" s="105" t="s">
        <v>112</v>
      </c>
    </row>
    <row r="17" spans="1:10">
      <c r="B17" s="92"/>
      <c r="H17" s="105" t="s">
        <v>113</v>
      </c>
    </row>
    <row r="18" spans="1:10">
      <c r="A18" s="92"/>
    </row>
    <row r="19" spans="1:10" ht="15.75" thickBot="1">
      <c r="A19" s="116"/>
      <c r="B19" s="117"/>
      <c r="C19" s="118"/>
      <c r="D19" s="118"/>
      <c r="E19" s="118"/>
      <c r="F19" s="118"/>
      <c r="G19" s="118"/>
      <c r="H19" s="117"/>
      <c r="I19" s="118"/>
    </row>
    <row r="20" spans="1:10" ht="15.75" thickTop="1">
      <c r="A20" s="92" t="s">
        <v>138</v>
      </c>
    </row>
    <row r="21" spans="1:10">
      <c r="A21" s="92" t="s">
        <v>133</v>
      </c>
    </row>
    <row r="22" spans="1:10">
      <c r="A22" s="92" t="s">
        <v>101</v>
      </c>
    </row>
    <row r="23" spans="1:10" ht="18.75">
      <c r="A23" s="92"/>
      <c r="E23" s="50" t="s">
        <v>114</v>
      </c>
    </row>
    <row r="24" spans="1:10" ht="19.5" thickBot="1">
      <c r="A24" s="64" t="s">
        <v>53</v>
      </c>
      <c r="B24" s="145" t="s">
        <v>152</v>
      </c>
      <c r="C24" s="145" t="s">
        <v>152</v>
      </c>
      <c r="D24" s="145" t="s">
        <v>154</v>
      </c>
      <c r="E24" s="145" t="s">
        <v>153</v>
      </c>
      <c r="F24" s="145" t="s">
        <v>154</v>
      </c>
      <c r="G24" s="145" t="s">
        <v>152</v>
      </c>
      <c r="H24" s="145" t="s">
        <v>152</v>
      </c>
      <c r="J24" s="103" t="str">
        <f t="shared" ref="J24:J30" si="0">+J4</f>
        <v>Steps Standard Cost Puzzle Format</v>
      </c>
    </row>
    <row r="25" spans="1:10" ht="21" thickTop="1" thickBot="1">
      <c r="A25" s="65"/>
      <c r="B25" s="109" t="str">
        <f>+C26</f>
        <v>Actual</v>
      </c>
      <c r="C25" s="110" t="s">
        <v>0</v>
      </c>
      <c r="D25" s="111" t="s">
        <v>63</v>
      </c>
      <c r="E25" s="112"/>
      <c r="F25" s="113" t="s">
        <v>64</v>
      </c>
      <c r="G25" s="112" t="s">
        <v>0</v>
      </c>
      <c r="H25" s="115" t="s">
        <v>65</v>
      </c>
      <c r="J25" s="92" t="str">
        <f t="shared" si="0"/>
        <v>1  Identify Inputs and Outputs. Fill in Known Variables in the puzzle</v>
      </c>
    </row>
    <row r="26" spans="1:10" ht="25.5" thickTop="1" thickBot="1">
      <c r="A26" s="65"/>
      <c r="B26" s="94" t="str">
        <f>+C27</f>
        <v>Results</v>
      </c>
      <c r="C26" s="66" t="s">
        <v>66</v>
      </c>
      <c r="D26" s="108" t="s">
        <v>1</v>
      </c>
      <c r="E26" s="67"/>
      <c r="F26" s="108" t="s">
        <v>59</v>
      </c>
      <c r="G26" s="67" t="s">
        <v>65</v>
      </c>
      <c r="H26" s="98" t="str">
        <f>+G27</f>
        <v>Allowed</v>
      </c>
      <c r="J26" s="92" t="str">
        <f t="shared" si="0"/>
        <v xml:space="preserve"> Then Solve for the two Outside columns - Total = Units X Avg. Cost/Unit</v>
      </c>
    </row>
    <row r="27" spans="1:10" ht="20.25" thickTop="1" thickBot="1">
      <c r="A27" s="65"/>
      <c r="B27" s="95" t="s">
        <v>67</v>
      </c>
      <c r="C27" s="69" t="s">
        <v>68</v>
      </c>
      <c r="D27" s="70" t="s">
        <v>40</v>
      </c>
      <c r="E27" s="71" t="s">
        <v>48</v>
      </c>
      <c r="F27" s="72" t="s">
        <v>40</v>
      </c>
      <c r="G27" s="147" t="s">
        <v>69</v>
      </c>
      <c r="H27" s="99" t="str">
        <f>+B27</f>
        <v>/Unit</v>
      </c>
      <c r="J27" s="92" t="str">
        <f t="shared" si="0"/>
        <v xml:space="preserve"> 2 Pull Total Units and Avg. Std Cost/Unit to AQ X SP</v>
      </c>
    </row>
    <row r="28" spans="1:10" ht="25.5" thickTop="1" thickBot="1">
      <c r="A28" s="74" t="s">
        <v>70</v>
      </c>
      <c r="B28" s="121">
        <v>1</v>
      </c>
      <c r="C28" s="75"/>
      <c r="D28" s="76"/>
      <c r="E28" s="77"/>
      <c r="F28" s="76"/>
      <c r="G28" s="77"/>
      <c r="H28" s="146">
        <v>1</v>
      </c>
      <c r="J28" s="92" t="str">
        <f t="shared" si="0"/>
        <v>Then Solve for Total AQ X SP</v>
      </c>
    </row>
    <row r="29" spans="1:10" ht="21" thickTop="1" thickBot="1">
      <c r="A29" s="78" t="s">
        <v>71</v>
      </c>
      <c r="B29" s="96"/>
      <c r="C29" s="75"/>
      <c r="D29" s="120"/>
      <c r="E29" s="119"/>
      <c r="F29" s="79"/>
      <c r="G29" s="77"/>
      <c r="H29" s="100"/>
      <c r="J29" s="92" t="str">
        <f t="shared" si="0"/>
        <v>3 Solve for Variances Right Minus Left - Negatives are Unfavorable</v>
      </c>
    </row>
    <row r="30" spans="1:10" ht="22.5" thickTop="1" thickBot="1">
      <c r="A30" s="80" t="s">
        <v>103</v>
      </c>
      <c r="B30" s="126"/>
      <c r="C30" s="81"/>
      <c r="D30" s="82"/>
      <c r="E30" s="83"/>
      <c r="F30" s="120"/>
      <c r="G30" s="83"/>
      <c r="H30" s="125"/>
      <c r="J30" s="92" t="str">
        <f t="shared" si="0"/>
        <v>and Evaluate the Causes of your Variances</v>
      </c>
    </row>
    <row r="31" spans="1:10" ht="22.5" thickTop="1" thickBot="1">
      <c r="A31" s="84" t="s">
        <v>72</v>
      </c>
      <c r="B31" s="126"/>
      <c r="C31" s="85"/>
      <c r="D31" s="85"/>
      <c r="E31" s="86"/>
      <c r="F31" s="102"/>
      <c r="G31" s="87"/>
      <c r="H31" s="125"/>
    </row>
    <row r="32" spans="1:10" ht="20.25" thickTop="1" thickBot="1">
      <c r="A32" s="65"/>
      <c r="B32" s="97"/>
      <c r="C32" s="65"/>
      <c r="D32" s="88" t="s">
        <v>73</v>
      </c>
      <c r="E32" s="89"/>
      <c r="F32" s="90"/>
      <c r="G32" s="91"/>
      <c r="H32" s="101"/>
    </row>
    <row r="33" spans="1:10" ht="15.75" thickTop="1">
      <c r="E33" s="104" t="s">
        <v>106</v>
      </c>
    </row>
    <row r="34" spans="1:10">
      <c r="B34" s="106" t="s">
        <v>115</v>
      </c>
      <c r="H34" s="107" t="s">
        <v>116</v>
      </c>
    </row>
    <row r="35" spans="1:10">
      <c r="B35" s="92" t="s">
        <v>117</v>
      </c>
      <c r="H35" s="105" t="s">
        <v>139</v>
      </c>
    </row>
    <row r="36" spans="1:10">
      <c r="B36" s="92" t="s">
        <v>118</v>
      </c>
      <c r="H36" s="105" t="s">
        <v>119</v>
      </c>
    </row>
    <row r="37" spans="1:10">
      <c r="B37" s="92"/>
      <c r="H37" s="105"/>
    </row>
    <row r="38" spans="1:10" ht="15.75" thickBot="1">
      <c r="A38" s="118"/>
      <c r="B38" s="117"/>
      <c r="C38" s="118"/>
      <c r="D38" s="118"/>
      <c r="E38" s="118"/>
      <c r="F38" s="118"/>
      <c r="G38" s="118"/>
      <c r="H38" s="117"/>
      <c r="I38" s="118"/>
    </row>
    <row r="39" spans="1:10" ht="15.75" thickTop="1">
      <c r="A39" s="92" t="s">
        <v>121</v>
      </c>
    </row>
    <row r="40" spans="1:10">
      <c r="A40" s="92" t="s">
        <v>132</v>
      </c>
    </row>
    <row r="41" spans="1:10">
      <c r="A41" s="92" t="s">
        <v>101</v>
      </c>
    </row>
    <row r="42" spans="1:10" ht="18.75">
      <c r="E42" s="50" t="s">
        <v>120</v>
      </c>
    </row>
    <row r="43" spans="1:10" ht="19.5" thickBot="1">
      <c r="A43" s="64" t="s">
        <v>87</v>
      </c>
      <c r="B43" s="145" t="s">
        <v>152</v>
      </c>
      <c r="C43" s="145" t="s">
        <v>152</v>
      </c>
      <c r="D43" s="145" t="s">
        <v>154</v>
      </c>
      <c r="E43" s="145" t="s">
        <v>153</v>
      </c>
      <c r="F43" s="145" t="s">
        <v>154</v>
      </c>
      <c r="G43" s="145" t="s">
        <v>152</v>
      </c>
      <c r="H43" s="145" t="s">
        <v>152</v>
      </c>
      <c r="J43" s="103" t="str">
        <f>+J24</f>
        <v>Steps Standard Cost Puzzle Format</v>
      </c>
    </row>
    <row r="44" spans="1:10" ht="21" thickTop="1" thickBot="1">
      <c r="A44" s="65"/>
      <c r="B44" s="109" t="str">
        <f>+C45</f>
        <v>Actual</v>
      </c>
      <c r="C44" s="110" t="s">
        <v>0</v>
      </c>
      <c r="D44" s="111" t="s">
        <v>63</v>
      </c>
      <c r="E44" s="112"/>
      <c r="F44" s="113" t="s">
        <v>64</v>
      </c>
      <c r="G44" s="114" t="s">
        <v>0</v>
      </c>
      <c r="H44" s="115" t="s">
        <v>65</v>
      </c>
      <c r="J44" s="92" t="str">
        <f t="shared" ref="J44:J50" si="1">+J24</f>
        <v>Steps Standard Cost Puzzle Format</v>
      </c>
    </row>
    <row r="45" spans="1:10" ht="25.5" thickTop="1" thickBot="1">
      <c r="A45" s="65"/>
      <c r="B45" s="94" t="str">
        <f>+C46</f>
        <v>Results</v>
      </c>
      <c r="C45" s="66" t="s">
        <v>66</v>
      </c>
      <c r="D45" s="108" t="s">
        <v>1</v>
      </c>
      <c r="E45" s="67"/>
      <c r="F45" s="108" t="s">
        <v>59</v>
      </c>
      <c r="G45" s="68" t="s">
        <v>65</v>
      </c>
      <c r="H45" s="98" t="str">
        <f>+G46</f>
        <v>Allowed</v>
      </c>
      <c r="J45" s="92" t="str">
        <f t="shared" si="1"/>
        <v>1  Identify Inputs and Outputs. Fill in Known Variables in the puzzle</v>
      </c>
    </row>
    <row r="46" spans="1:10" ht="20.25" thickTop="1" thickBot="1">
      <c r="A46" s="65"/>
      <c r="B46" s="95" t="s">
        <v>67</v>
      </c>
      <c r="C46" s="69" t="s">
        <v>68</v>
      </c>
      <c r="D46" s="70" t="s">
        <v>40</v>
      </c>
      <c r="E46" s="71" t="s">
        <v>48</v>
      </c>
      <c r="F46" s="72" t="s">
        <v>40</v>
      </c>
      <c r="G46" s="73" t="s">
        <v>69</v>
      </c>
      <c r="H46" s="99" t="str">
        <f>+B46</f>
        <v>/Unit</v>
      </c>
      <c r="J46" s="92" t="str">
        <f t="shared" si="1"/>
        <v xml:space="preserve"> Then Solve for the two Outside columns - Total = Units X Avg. Cost/Unit</v>
      </c>
    </row>
    <row r="47" spans="1:10" ht="25.5" thickTop="1" thickBot="1">
      <c r="A47" s="74" t="s">
        <v>70</v>
      </c>
      <c r="B47" s="121">
        <v>1</v>
      </c>
      <c r="C47" s="75"/>
      <c r="D47" s="76"/>
      <c r="E47" s="77"/>
      <c r="F47" s="76"/>
      <c r="G47" s="77"/>
      <c r="H47" s="146">
        <v>1</v>
      </c>
      <c r="J47" s="92" t="str">
        <f t="shared" si="1"/>
        <v xml:space="preserve"> 2 Pull Total Units and Avg. Std Cost/Unit to AQ X SP</v>
      </c>
    </row>
    <row r="48" spans="1:10" ht="21" thickTop="1" thickBot="1">
      <c r="A48" s="78" t="s">
        <v>71</v>
      </c>
      <c r="B48" s="96"/>
      <c r="C48" s="75"/>
      <c r="D48" s="120"/>
      <c r="E48" s="119"/>
      <c r="F48" s="79"/>
      <c r="G48" s="77"/>
      <c r="H48" s="100"/>
      <c r="J48" s="92" t="str">
        <f t="shared" si="1"/>
        <v>Then Solve for Total AQ X SP</v>
      </c>
    </row>
    <row r="49" spans="1:10" ht="22.5" thickTop="1" thickBot="1">
      <c r="A49" s="80" t="s">
        <v>103</v>
      </c>
      <c r="B49" s="126"/>
      <c r="C49" s="81"/>
      <c r="D49" s="82"/>
      <c r="E49" s="83"/>
      <c r="F49" s="120"/>
      <c r="G49" s="83"/>
      <c r="H49" s="125"/>
      <c r="J49" s="92" t="str">
        <f t="shared" si="1"/>
        <v>3 Solve for Variances Right Minus Left - Negatives are Unfavorable</v>
      </c>
    </row>
    <row r="50" spans="1:10" ht="22.5" thickTop="1" thickBot="1">
      <c r="A50" s="84" t="s">
        <v>72</v>
      </c>
      <c r="B50" s="126"/>
      <c r="C50" s="85"/>
      <c r="D50" s="85"/>
      <c r="E50" s="86"/>
      <c r="F50" s="102"/>
      <c r="G50" s="87"/>
      <c r="H50" s="125"/>
      <c r="J50" s="92" t="str">
        <f t="shared" si="1"/>
        <v>and Evaluate the Causes of your Variances</v>
      </c>
    </row>
    <row r="51" spans="1:10" ht="20.25" thickTop="1" thickBot="1">
      <c r="A51" s="65"/>
      <c r="B51" s="97"/>
      <c r="C51" s="65"/>
      <c r="D51" s="88" t="s">
        <v>73</v>
      </c>
      <c r="E51" s="89"/>
      <c r="F51" s="90"/>
      <c r="G51" s="91"/>
      <c r="H51" s="101"/>
    </row>
    <row r="52" spans="1:10" ht="15.75" thickTop="1">
      <c r="E52" s="104" t="s">
        <v>106</v>
      </c>
    </row>
    <row r="53" spans="1:10">
      <c r="B53" s="106" t="s">
        <v>124</v>
      </c>
      <c r="H53" s="107" t="s">
        <v>116</v>
      </c>
    </row>
    <row r="54" spans="1:10">
      <c r="B54" s="92" t="s">
        <v>122</v>
      </c>
      <c r="H54" s="105" t="s">
        <v>155</v>
      </c>
    </row>
    <row r="55" spans="1:10">
      <c r="B55" s="92" t="s">
        <v>123</v>
      </c>
    </row>
    <row r="57" spans="1:10" ht="15.75" thickBot="1">
      <c r="A57" s="118"/>
      <c r="B57" s="117"/>
      <c r="C57" s="118"/>
      <c r="D57" s="118"/>
      <c r="E57" s="118"/>
      <c r="F57" s="118"/>
      <c r="G57" s="118"/>
      <c r="H57" s="117"/>
      <c r="I57" s="118"/>
      <c r="J57" s="118"/>
    </row>
    <row r="58" spans="1:10" ht="15.75" thickTop="1"/>
  </sheetData>
  <pageMargins left="0.25" right="0.25" top="0.5" bottom="0.25" header="0.3" footer="0.3"/>
  <pageSetup scale="47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AF752-AF3F-4050-A2CB-46DE2D6854FF}">
  <sheetPr>
    <pageSetUpPr fitToPage="1"/>
  </sheetPr>
  <dimension ref="A1:J58"/>
  <sheetViews>
    <sheetView workbookViewId="0"/>
  </sheetViews>
  <sheetFormatPr defaultColWidth="14.7109375" defaultRowHeight="15"/>
  <cols>
    <col min="1" max="1" width="30.140625" style="63" customWidth="1"/>
    <col min="2" max="2" width="14.7109375" style="93"/>
    <col min="3" max="3" width="15.5703125" style="63" bestFit="1" customWidth="1"/>
    <col min="4" max="7" width="14.7109375" style="63"/>
    <col min="8" max="8" width="15.85546875" style="93" customWidth="1"/>
    <col min="9" max="9" width="7" style="63" customWidth="1"/>
    <col min="10" max="12" width="14.7109375" style="63"/>
    <col min="13" max="13" width="30.42578125" style="63" customWidth="1"/>
    <col min="14" max="16384" width="14.7109375" style="63"/>
  </cols>
  <sheetData>
    <row r="1" spans="1:10">
      <c r="A1" s="92"/>
    </row>
    <row r="2" spans="1:10">
      <c r="A2" s="92"/>
    </row>
    <row r="3" spans="1:10">
      <c r="A3" s="92"/>
      <c r="E3" s="64" t="s">
        <v>6</v>
      </c>
    </row>
    <row r="4" spans="1:10" ht="19.5" thickBot="1">
      <c r="A4" s="64" t="s">
        <v>6</v>
      </c>
      <c r="B4" s="145" t="s">
        <v>152</v>
      </c>
      <c r="C4" s="145" t="s">
        <v>152</v>
      </c>
      <c r="D4" s="145" t="s">
        <v>154</v>
      </c>
      <c r="E4" s="145" t="s">
        <v>153</v>
      </c>
      <c r="F4" s="145" t="s">
        <v>154</v>
      </c>
      <c r="G4" s="145" t="s">
        <v>152</v>
      </c>
      <c r="H4" s="145" t="s">
        <v>152</v>
      </c>
      <c r="J4" s="103" t="s">
        <v>104</v>
      </c>
    </row>
    <row r="5" spans="1:10" ht="21" thickTop="1" thickBot="1">
      <c r="A5" s="65"/>
      <c r="B5" s="109" t="str">
        <f>+C6</f>
        <v>Actual</v>
      </c>
      <c r="C5" s="110" t="s">
        <v>0</v>
      </c>
      <c r="D5" s="111" t="s">
        <v>63</v>
      </c>
      <c r="E5" s="112"/>
      <c r="F5" s="113" t="s">
        <v>64</v>
      </c>
      <c r="G5" s="112" t="s">
        <v>0</v>
      </c>
      <c r="H5" s="115" t="s">
        <v>65</v>
      </c>
      <c r="J5" s="92" t="s">
        <v>125</v>
      </c>
    </row>
    <row r="6" spans="1:10" ht="25.5" thickTop="1" thickBot="1">
      <c r="A6" s="65"/>
      <c r="B6" s="94" t="str">
        <f>+C7</f>
        <v>Results</v>
      </c>
      <c r="C6" s="66" t="s">
        <v>66</v>
      </c>
      <c r="D6" s="108" t="s">
        <v>50</v>
      </c>
      <c r="E6" s="67"/>
      <c r="F6" s="108" t="s">
        <v>51</v>
      </c>
      <c r="G6" s="67" t="s">
        <v>65</v>
      </c>
      <c r="H6" s="98" t="str">
        <f>+G7</f>
        <v>Allowed</v>
      </c>
      <c r="J6" s="92" t="s">
        <v>128</v>
      </c>
    </row>
    <row r="7" spans="1:10" ht="20.25" thickTop="1" thickBot="1">
      <c r="A7" s="65"/>
      <c r="B7" s="95" t="s">
        <v>67</v>
      </c>
      <c r="C7" s="69" t="s">
        <v>68</v>
      </c>
      <c r="D7" s="70" t="s">
        <v>40</v>
      </c>
      <c r="E7" s="71" t="s">
        <v>48</v>
      </c>
      <c r="F7" s="72" t="s">
        <v>40</v>
      </c>
      <c r="G7" s="71" t="s">
        <v>69</v>
      </c>
      <c r="H7" s="99" t="str">
        <f>+B7</f>
        <v>/Unit</v>
      </c>
      <c r="J7" s="92" t="s">
        <v>129</v>
      </c>
    </row>
    <row r="8" spans="1:10" ht="25.5" thickTop="1" thickBot="1">
      <c r="A8" s="74" t="s">
        <v>70</v>
      </c>
      <c r="B8" s="121">
        <v>1</v>
      </c>
      <c r="C8" s="75"/>
      <c r="D8" s="76"/>
      <c r="E8" s="77"/>
      <c r="F8" s="76"/>
      <c r="G8" s="77"/>
      <c r="H8" s="146">
        <v>1</v>
      </c>
      <c r="J8" s="92" t="s">
        <v>130</v>
      </c>
    </row>
    <row r="9" spans="1:10" ht="21" thickTop="1" thickBot="1">
      <c r="A9" s="78" t="s">
        <v>71</v>
      </c>
      <c r="B9" s="96"/>
      <c r="C9" s="75"/>
      <c r="D9" s="120"/>
      <c r="E9" s="119"/>
      <c r="F9" s="79"/>
      <c r="G9" s="77"/>
      <c r="H9" s="100"/>
      <c r="J9" s="92" t="s">
        <v>134</v>
      </c>
    </row>
    <row r="10" spans="1:10" ht="22.5" thickTop="1" thickBot="1">
      <c r="A10" s="80" t="s">
        <v>103</v>
      </c>
      <c r="B10" s="126"/>
      <c r="C10" s="81"/>
      <c r="D10" s="82"/>
      <c r="E10" s="83"/>
      <c r="F10" s="120"/>
      <c r="G10" s="83"/>
      <c r="H10" s="125"/>
      <c r="J10" s="92" t="s">
        <v>131</v>
      </c>
    </row>
    <row r="11" spans="1:10" ht="22.5" thickTop="1" thickBot="1">
      <c r="A11" s="84" t="s">
        <v>72</v>
      </c>
      <c r="B11" s="126"/>
      <c r="C11" s="85"/>
      <c r="D11" s="85"/>
      <c r="E11" s="86"/>
      <c r="F11" s="102"/>
      <c r="G11" s="87"/>
      <c r="H11" s="125"/>
      <c r="J11" s="92"/>
    </row>
    <row r="12" spans="1:10" ht="20.25" thickTop="1" thickBot="1">
      <c r="A12" s="65"/>
      <c r="B12" s="97"/>
      <c r="C12" s="65"/>
      <c r="D12" s="88" t="s">
        <v>73</v>
      </c>
      <c r="E12" s="89"/>
      <c r="F12" s="90"/>
      <c r="G12" s="91"/>
      <c r="H12" s="101"/>
    </row>
    <row r="13" spans="1:10" ht="15.75" thickTop="1">
      <c r="E13" s="104" t="s">
        <v>106</v>
      </c>
    </row>
    <row r="14" spans="1:10">
      <c r="B14" s="106" t="s">
        <v>107</v>
      </c>
      <c r="H14" s="107" t="s">
        <v>109</v>
      </c>
    </row>
    <row r="15" spans="1:10">
      <c r="B15" s="92" t="s">
        <v>108</v>
      </c>
      <c r="H15" s="105" t="s">
        <v>111</v>
      </c>
    </row>
    <row r="16" spans="1:10">
      <c r="B16" s="92" t="s">
        <v>110</v>
      </c>
      <c r="H16" s="105" t="s">
        <v>112</v>
      </c>
    </row>
    <row r="17" spans="1:10">
      <c r="B17" s="92"/>
      <c r="H17" s="105" t="s">
        <v>113</v>
      </c>
    </row>
    <row r="18" spans="1:10">
      <c r="A18" s="92"/>
    </row>
    <row r="19" spans="1:10" ht="15.75" thickBot="1">
      <c r="A19" s="116"/>
      <c r="B19" s="117"/>
      <c r="C19" s="118"/>
      <c r="D19" s="118"/>
      <c r="E19" s="118"/>
      <c r="F19" s="118"/>
      <c r="G19" s="118"/>
      <c r="H19" s="117"/>
      <c r="I19" s="118"/>
    </row>
    <row r="20" spans="1:10" ht="15.75" thickTop="1">
      <c r="A20" s="92"/>
    </row>
    <row r="21" spans="1:10">
      <c r="A21" s="92"/>
    </row>
    <row r="22" spans="1:10">
      <c r="A22" s="92"/>
    </row>
    <row r="23" spans="1:10">
      <c r="A23" s="92"/>
      <c r="E23" s="64" t="s">
        <v>53</v>
      </c>
    </row>
    <row r="24" spans="1:10" ht="19.5" thickBot="1">
      <c r="A24" s="64" t="s">
        <v>53</v>
      </c>
      <c r="B24" s="145" t="s">
        <v>152</v>
      </c>
      <c r="C24" s="145" t="s">
        <v>152</v>
      </c>
      <c r="D24" s="145" t="s">
        <v>154</v>
      </c>
      <c r="E24" s="145" t="s">
        <v>153</v>
      </c>
      <c r="F24" s="145" t="s">
        <v>154</v>
      </c>
      <c r="G24" s="145" t="s">
        <v>152</v>
      </c>
      <c r="H24" s="145" t="s">
        <v>152</v>
      </c>
      <c r="J24" s="103" t="str">
        <f t="shared" ref="J24:J30" si="0">+J4</f>
        <v>Steps Standard Cost Puzzle Format</v>
      </c>
    </row>
    <row r="25" spans="1:10" ht="21" thickTop="1" thickBot="1">
      <c r="A25" s="65"/>
      <c r="B25" s="109" t="str">
        <f>+C26</f>
        <v>Actual</v>
      </c>
      <c r="C25" s="110" t="s">
        <v>0</v>
      </c>
      <c r="D25" s="111" t="s">
        <v>63</v>
      </c>
      <c r="E25" s="112"/>
      <c r="F25" s="113" t="s">
        <v>64</v>
      </c>
      <c r="G25" s="112" t="s">
        <v>0</v>
      </c>
      <c r="H25" s="115" t="s">
        <v>65</v>
      </c>
      <c r="J25" s="92" t="str">
        <f t="shared" si="0"/>
        <v>1  Identify Inputs and Outputs. Fill in Known Variables in the puzzle</v>
      </c>
    </row>
    <row r="26" spans="1:10" ht="25.5" thickTop="1" thickBot="1">
      <c r="A26" s="65"/>
      <c r="B26" s="94" t="str">
        <f>+C27</f>
        <v>Results</v>
      </c>
      <c r="C26" s="66" t="s">
        <v>66</v>
      </c>
      <c r="D26" s="108" t="s">
        <v>1</v>
      </c>
      <c r="E26" s="67"/>
      <c r="F26" s="108" t="s">
        <v>59</v>
      </c>
      <c r="G26" s="67" t="s">
        <v>65</v>
      </c>
      <c r="H26" s="98" t="str">
        <f>+G27</f>
        <v>Allowed</v>
      </c>
      <c r="J26" s="92" t="str">
        <f t="shared" si="0"/>
        <v xml:space="preserve"> Then Solve for the two Outside columns - Total = Units X Avg. Cost/Unit</v>
      </c>
    </row>
    <row r="27" spans="1:10" ht="20.25" thickTop="1" thickBot="1">
      <c r="A27" s="65"/>
      <c r="B27" s="95" t="s">
        <v>67</v>
      </c>
      <c r="C27" s="69" t="s">
        <v>68</v>
      </c>
      <c r="D27" s="70" t="s">
        <v>40</v>
      </c>
      <c r="E27" s="71" t="s">
        <v>48</v>
      </c>
      <c r="F27" s="72" t="s">
        <v>40</v>
      </c>
      <c r="G27" s="147" t="s">
        <v>69</v>
      </c>
      <c r="H27" s="99" t="str">
        <f>+B27</f>
        <v>/Unit</v>
      </c>
      <c r="J27" s="92" t="str">
        <f t="shared" si="0"/>
        <v xml:space="preserve"> 2 Pull Total Units and Avg. Std Cost/Unit to AQ X SP</v>
      </c>
    </row>
    <row r="28" spans="1:10" ht="25.5" thickTop="1" thickBot="1">
      <c r="A28" s="74" t="s">
        <v>70</v>
      </c>
      <c r="B28" s="121">
        <v>1</v>
      </c>
      <c r="C28" s="75"/>
      <c r="D28" s="76"/>
      <c r="E28" s="77"/>
      <c r="F28" s="76"/>
      <c r="G28" s="77"/>
      <c r="H28" s="146">
        <v>1</v>
      </c>
      <c r="J28" s="92" t="str">
        <f t="shared" si="0"/>
        <v>Then Solve for Total AQ X SP</v>
      </c>
    </row>
    <row r="29" spans="1:10" ht="21" thickTop="1" thickBot="1">
      <c r="A29" s="78" t="s">
        <v>71</v>
      </c>
      <c r="B29" s="96"/>
      <c r="C29" s="75"/>
      <c r="D29" s="120"/>
      <c r="E29" s="119"/>
      <c r="F29" s="79"/>
      <c r="G29" s="77"/>
      <c r="H29" s="100"/>
      <c r="J29" s="92" t="str">
        <f t="shared" si="0"/>
        <v>3 Solve for Variances Right Minus Left - Negatives are Unfavorable</v>
      </c>
    </row>
    <row r="30" spans="1:10" ht="22.5" thickTop="1" thickBot="1">
      <c r="A30" s="80" t="s">
        <v>103</v>
      </c>
      <c r="B30" s="126"/>
      <c r="C30" s="81"/>
      <c r="D30" s="82"/>
      <c r="E30" s="83"/>
      <c r="F30" s="120"/>
      <c r="G30" s="83"/>
      <c r="H30" s="125"/>
      <c r="J30" s="92" t="str">
        <f t="shared" si="0"/>
        <v>and Evaluate the Causes of your Variances</v>
      </c>
    </row>
    <row r="31" spans="1:10" ht="22.5" thickTop="1" thickBot="1">
      <c r="A31" s="84" t="s">
        <v>72</v>
      </c>
      <c r="B31" s="126"/>
      <c r="C31" s="85"/>
      <c r="D31" s="85"/>
      <c r="E31" s="86"/>
      <c r="F31" s="102"/>
      <c r="G31" s="87"/>
      <c r="H31" s="125"/>
    </row>
    <row r="32" spans="1:10" ht="20.25" thickTop="1" thickBot="1">
      <c r="A32" s="65"/>
      <c r="B32" s="97"/>
      <c r="C32" s="65"/>
      <c r="D32" s="88" t="s">
        <v>73</v>
      </c>
      <c r="E32" s="89"/>
      <c r="F32" s="90"/>
      <c r="G32" s="91"/>
      <c r="H32" s="101"/>
    </row>
    <row r="33" spans="1:10" ht="15.75" thickTop="1">
      <c r="E33" s="104" t="s">
        <v>106</v>
      </c>
    </row>
    <row r="34" spans="1:10">
      <c r="B34" s="106" t="s">
        <v>115</v>
      </c>
      <c r="H34" s="107" t="s">
        <v>116</v>
      </c>
    </row>
    <row r="35" spans="1:10">
      <c r="B35" s="92" t="s">
        <v>117</v>
      </c>
      <c r="H35" s="105" t="s">
        <v>139</v>
      </c>
    </row>
    <row r="36" spans="1:10">
      <c r="B36" s="92" t="s">
        <v>118</v>
      </c>
      <c r="H36" s="105" t="s">
        <v>119</v>
      </c>
    </row>
    <row r="37" spans="1:10">
      <c r="B37" s="92"/>
      <c r="H37" s="105"/>
    </row>
    <row r="38" spans="1:10" ht="15.75" thickBot="1">
      <c r="A38" s="118"/>
      <c r="B38" s="117"/>
      <c r="C38" s="118"/>
      <c r="D38" s="118"/>
      <c r="E38" s="118"/>
      <c r="F38" s="118"/>
      <c r="G38" s="118"/>
      <c r="H38" s="117"/>
      <c r="I38" s="118"/>
    </row>
    <row r="39" spans="1:10" ht="15.75" thickTop="1">
      <c r="A39" s="92"/>
    </row>
    <row r="40" spans="1:10">
      <c r="A40" s="92"/>
    </row>
    <row r="41" spans="1:10">
      <c r="A41" s="92"/>
    </row>
    <row r="42" spans="1:10">
      <c r="E42" s="64" t="s">
        <v>87</v>
      </c>
    </row>
    <row r="43" spans="1:10" ht="19.5" thickBot="1">
      <c r="A43" s="64" t="s">
        <v>87</v>
      </c>
      <c r="B43" s="145" t="s">
        <v>152</v>
      </c>
      <c r="C43" s="145" t="s">
        <v>152</v>
      </c>
      <c r="D43" s="145" t="s">
        <v>154</v>
      </c>
      <c r="E43" s="145" t="s">
        <v>153</v>
      </c>
      <c r="F43" s="145" t="s">
        <v>154</v>
      </c>
      <c r="G43" s="145" t="s">
        <v>152</v>
      </c>
      <c r="H43" s="145" t="s">
        <v>152</v>
      </c>
      <c r="J43" s="103" t="str">
        <f>+J24</f>
        <v>Steps Standard Cost Puzzle Format</v>
      </c>
    </row>
    <row r="44" spans="1:10" ht="21" thickTop="1" thickBot="1">
      <c r="A44" s="65"/>
      <c r="B44" s="109" t="str">
        <f>+C45</f>
        <v>Actual</v>
      </c>
      <c r="C44" s="110" t="s">
        <v>0</v>
      </c>
      <c r="D44" s="111" t="s">
        <v>63</v>
      </c>
      <c r="E44" s="112"/>
      <c r="F44" s="113" t="s">
        <v>64</v>
      </c>
      <c r="G44" s="114" t="s">
        <v>0</v>
      </c>
      <c r="H44" s="115" t="s">
        <v>65</v>
      </c>
      <c r="J44" s="92" t="str">
        <f t="shared" ref="J44:J50" si="1">+J24</f>
        <v>Steps Standard Cost Puzzle Format</v>
      </c>
    </row>
    <row r="45" spans="1:10" ht="25.5" thickTop="1" thickBot="1">
      <c r="A45" s="65"/>
      <c r="B45" s="94" t="str">
        <f>+C46</f>
        <v>Results</v>
      </c>
      <c r="C45" s="66" t="s">
        <v>66</v>
      </c>
      <c r="D45" s="108" t="s">
        <v>1</v>
      </c>
      <c r="E45" s="67"/>
      <c r="F45" s="108" t="s">
        <v>59</v>
      </c>
      <c r="G45" s="68" t="s">
        <v>65</v>
      </c>
      <c r="H45" s="98" t="str">
        <f>+G46</f>
        <v>Allowed</v>
      </c>
      <c r="J45" s="92" t="str">
        <f t="shared" si="1"/>
        <v>1  Identify Inputs and Outputs. Fill in Known Variables in the puzzle</v>
      </c>
    </row>
    <row r="46" spans="1:10" ht="20.25" thickTop="1" thickBot="1">
      <c r="A46" s="65"/>
      <c r="B46" s="95" t="s">
        <v>67</v>
      </c>
      <c r="C46" s="69" t="s">
        <v>68</v>
      </c>
      <c r="D46" s="70" t="s">
        <v>40</v>
      </c>
      <c r="E46" s="71" t="s">
        <v>48</v>
      </c>
      <c r="F46" s="72" t="s">
        <v>40</v>
      </c>
      <c r="G46" s="73" t="s">
        <v>69</v>
      </c>
      <c r="H46" s="99" t="str">
        <f>+B46</f>
        <v>/Unit</v>
      </c>
      <c r="J46" s="92" t="str">
        <f t="shared" si="1"/>
        <v xml:space="preserve"> Then Solve for the two Outside columns - Total = Units X Avg. Cost/Unit</v>
      </c>
    </row>
    <row r="47" spans="1:10" ht="25.5" thickTop="1" thickBot="1">
      <c r="A47" s="74" t="s">
        <v>70</v>
      </c>
      <c r="B47" s="121">
        <v>1</v>
      </c>
      <c r="C47" s="75"/>
      <c r="D47" s="76"/>
      <c r="E47" s="77"/>
      <c r="F47" s="76"/>
      <c r="G47" s="77"/>
      <c r="H47" s="146">
        <v>1</v>
      </c>
      <c r="J47" s="92" t="str">
        <f t="shared" si="1"/>
        <v xml:space="preserve"> 2 Pull Total Units and Avg. Std Cost/Unit to AQ X SP</v>
      </c>
    </row>
    <row r="48" spans="1:10" ht="21" thickTop="1" thickBot="1">
      <c r="A48" s="78" t="s">
        <v>71</v>
      </c>
      <c r="B48" s="96"/>
      <c r="C48" s="75"/>
      <c r="D48" s="120"/>
      <c r="E48" s="119"/>
      <c r="F48" s="79"/>
      <c r="G48" s="77"/>
      <c r="H48" s="100"/>
      <c r="J48" s="92" t="str">
        <f t="shared" si="1"/>
        <v>Then Solve for Total AQ X SP</v>
      </c>
    </row>
    <row r="49" spans="1:10" ht="22.5" thickTop="1" thickBot="1">
      <c r="A49" s="80" t="s">
        <v>103</v>
      </c>
      <c r="B49" s="126"/>
      <c r="C49" s="81"/>
      <c r="D49" s="82"/>
      <c r="E49" s="83"/>
      <c r="F49" s="120"/>
      <c r="G49" s="83"/>
      <c r="H49" s="125"/>
      <c r="J49" s="92" t="str">
        <f t="shared" si="1"/>
        <v>3 Solve for Variances Right Minus Left - Negatives are Unfavorable</v>
      </c>
    </row>
    <row r="50" spans="1:10" ht="22.5" thickTop="1" thickBot="1">
      <c r="A50" s="84" t="s">
        <v>72</v>
      </c>
      <c r="B50" s="126"/>
      <c r="C50" s="85"/>
      <c r="D50" s="85"/>
      <c r="E50" s="86"/>
      <c r="F50" s="102"/>
      <c r="G50" s="87"/>
      <c r="H50" s="125"/>
      <c r="J50" s="92" t="str">
        <f t="shared" si="1"/>
        <v>and Evaluate the Causes of your Variances</v>
      </c>
    </row>
    <row r="51" spans="1:10" ht="20.25" thickTop="1" thickBot="1">
      <c r="A51" s="65"/>
      <c r="B51" s="97"/>
      <c r="C51" s="65"/>
      <c r="D51" s="88" t="s">
        <v>73</v>
      </c>
      <c r="E51" s="89"/>
      <c r="F51" s="90"/>
      <c r="G51" s="91"/>
      <c r="H51" s="101"/>
    </row>
    <row r="52" spans="1:10" ht="15.75" thickTop="1">
      <c r="E52" s="104" t="s">
        <v>106</v>
      </c>
    </row>
    <row r="53" spans="1:10">
      <c r="B53" s="106" t="s">
        <v>124</v>
      </c>
      <c r="H53" s="107" t="s">
        <v>116</v>
      </c>
    </row>
    <row r="54" spans="1:10">
      <c r="B54" s="92" t="s">
        <v>122</v>
      </c>
      <c r="H54" s="105" t="s">
        <v>155</v>
      </c>
    </row>
    <row r="55" spans="1:10">
      <c r="B55" s="92" t="s">
        <v>123</v>
      </c>
    </row>
    <row r="57" spans="1:10" ht="15.75" thickBot="1">
      <c r="A57" s="118"/>
      <c r="B57" s="117"/>
      <c r="C57" s="118"/>
      <c r="D57" s="118"/>
      <c r="E57" s="118"/>
      <c r="F57" s="118"/>
      <c r="G57" s="118"/>
      <c r="H57" s="117"/>
      <c r="I57" s="118"/>
      <c r="J57" s="118"/>
    </row>
    <row r="58" spans="1:10" ht="15.75" thickTop="1"/>
  </sheetData>
  <pageMargins left="0.25" right="0.25" top="0.5" bottom="0.25" header="0.3" footer="0.3"/>
  <pageSetup scale="47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D772-48CB-4769-A21A-5AB885A78C47}">
  <sheetPr>
    <pageSetUpPr fitToPage="1"/>
  </sheetPr>
  <dimension ref="A1:J58"/>
  <sheetViews>
    <sheetView workbookViewId="0"/>
  </sheetViews>
  <sheetFormatPr defaultColWidth="14.7109375" defaultRowHeight="15"/>
  <cols>
    <col min="1" max="1" width="30.140625" style="63" customWidth="1"/>
    <col min="2" max="2" width="14.7109375" style="93"/>
    <col min="3" max="3" width="15.5703125" style="63" bestFit="1" customWidth="1"/>
    <col min="4" max="7" width="14.7109375" style="63"/>
    <col min="8" max="8" width="15.85546875" style="93" customWidth="1"/>
    <col min="9" max="9" width="7" style="63" customWidth="1"/>
    <col min="10" max="12" width="14.7109375" style="63"/>
    <col min="13" max="13" width="30.42578125" style="63" customWidth="1"/>
    <col min="14" max="16384" width="14.7109375" style="63"/>
  </cols>
  <sheetData>
    <row r="1" spans="1:10">
      <c r="A1" s="92"/>
    </row>
    <row r="2" spans="1:10">
      <c r="A2" s="92"/>
    </row>
    <row r="3" spans="1:10">
      <c r="A3" s="92"/>
      <c r="E3" s="64" t="s">
        <v>6</v>
      </c>
    </row>
    <row r="4" spans="1:10" ht="19.5" thickBot="1">
      <c r="A4" s="64" t="s">
        <v>6</v>
      </c>
      <c r="B4" s="145" t="s">
        <v>152</v>
      </c>
      <c r="C4" s="145" t="s">
        <v>152</v>
      </c>
      <c r="D4" s="145" t="s">
        <v>154</v>
      </c>
      <c r="E4" s="145" t="s">
        <v>153</v>
      </c>
      <c r="F4" s="145" t="s">
        <v>154</v>
      </c>
      <c r="G4" s="145" t="s">
        <v>152</v>
      </c>
      <c r="H4" s="145" t="s">
        <v>152</v>
      </c>
      <c r="J4" s="103" t="s">
        <v>104</v>
      </c>
    </row>
    <row r="5" spans="1:10" ht="21" thickTop="1" thickBot="1">
      <c r="A5" s="65"/>
      <c r="B5" s="109" t="str">
        <f>+C6</f>
        <v>Actual</v>
      </c>
      <c r="C5" s="110" t="s">
        <v>0</v>
      </c>
      <c r="D5" s="111" t="s">
        <v>63</v>
      </c>
      <c r="E5" s="112"/>
      <c r="F5" s="113" t="s">
        <v>64</v>
      </c>
      <c r="G5" s="112" t="s">
        <v>0</v>
      </c>
      <c r="H5" s="115" t="s">
        <v>65</v>
      </c>
      <c r="J5" s="92" t="s">
        <v>125</v>
      </c>
    </row>
    <row r="6" spans="1:10" ht="25.5" thickTop="1" thickBot="1">
      <c r="A6" s="65"/>
      <c r="B6" s="94" t="str">
        <f>+C7</f>
        <v>Results</v>
      </c>
      <c r="C6" s="66" t="s">
        <v>66</v>
      </c>
      <c r="D6" s="108" t="s">
        <v>50</v>
      </c>
      <c r="E6" s="67"/>
      <c r="F6" s="108" t="s">
        <v>51</v>
      </c>
      <c r="G6" s="67" t="s">
        <v>65</v>
      </c>
      <c r="H6" s="98" t="str">
        <f>+G7</f>
        <v>Allowed</v>
      </c>
      <c r="J6" s="92" t="s">
        <v>128</v>
      </c>
    </row>
    <row r="7" spans="1:10" ht="20.25" thickTop="1" thickBot="1">
      <c r="A7" s="65"/>
      <c r="B7" s="95" t="s">
        <v>67</v>
      </c>
      <c r="C7" s="69" t="s">
        <v>68</v>
      </c>
      <c r="D7" s="70" t="s">
        <v>40</v>
      </c>
      <c r="E7" s="71" t="s">
        <v>48</v>
      </c>
      <c r="F7" s="72" t="s">
        <v>40</v>
      </c>
      <c r="G7" s="71" t="s">
        <v>69</v>
      </c>
      <c r="H7" s="99" t="str">
        <f>+B7</f>
        <v>/Unit</v>
      </c>
      <c r="J7" s="92" t="s">
        <v>129</v>
      </c>
    </row>
    <row r="8" spans="1:10" ht="25.5" thickTop="1" thickBot="1">
      <c r="A8" s="74" t="s">
        <v>70</v>
      </c>
      <c r="B8" s="121">
        <v>1</v>
      </c>
      <c r="C8" s="75"/>
      <c r="D8" s="76"/>
      <c r="E8" s="77"/>
      <c r="F8" s="76"/>
      <c r="G8" s="77"/>
      <c r="H8" s="146">
        <v>1</v>
      </c>
      <c r="J8" s="92" t="s">
        <v>130</v>
      </c>
    </row>
    <row r="9" spans="1:10" ht="21" thickTop="1" thickBot="1">
      <c r="A9" s="78" t="s">
        <v>71</v>
      </c>
      <c r="B9" s="96"/>
      <c r="C9" s="75"/>
      <c r="D9" s="120"/>
      <c r="E9" s="119"/>
      <c r="F9" s="79"/>
      <c r="G9" s="77"/>
      <c r="H9" s="100"/>
      <c r="J9" s="92" t="s">
        <v>134</v>
      </c>
    </row>
    <row r="10" spans="1:10" ht="22.5" thickTop="1" thickBot="1">
      <c r="A10" s="80" t="s">
        <v>103</v>
      </c>
      <c r="B10" s="126"/>
      <c r="C10" s="81"/>
      <c r="D10" s="82"/>
      <c r="E10" s="83"/>
      <c r="F10" s="120"/>
      <c r="G10" s="83"/>
      <c r="H10" s="125"/>
      <c r="J10" s="92" t="s">
        <v>131</v>
      </c>
    </row>
    <row r="11" spans="1:10" ht="22.5" thickTop="1" thickBot="1">
      <c r="A11" s="84" t="s">
        <v>72</v>
      </c>
      <c r="B11" s="126"/>
      <c r="C11" s="85"/>
      <c r="D11" s="85"/>
      <c r="E11" s="86"/>
      <c r="F11" s="102"/>
      <c r="G11" s="87"/>
      <c r="H11" s="125"/>
      <c r="J11" s="92"/>
    </row>
    <row r="12" spans="1:10" ht="20.25" thickTop="1" thickBot="1">
      <c r="A12" s="65"/>
      <c r="B12" s="97"/>
      <c r="C12" s="65"/>
      <c r="D12" s="88" t="s">
        <v>73</v>
      </c>
      <c r="E12" s="89"/>
      <c r="F12" s="90"/>
      <c r="G12" s="91"/>
      <c r="H12" s="101"/>
    </row>
    <row r="13" spans="1:10" ht="15.75" thickTop="1">
      <c r="E13" s="104" t="s">
        <v>106</v>
      </c>
    </row>
    <row r="14" spans="1:10">
      <c r="B14" s="106" t="s">
        <v>107</v>
      </c>
      <c r="H14" s="107" t="s">
        <v>109</v>
      </c>
    </row>
    <row r="15" spans="1:10">
      <c r="B15" s="92" t="s">
        <v>108</v>
      </c>
      <c r="H15" s="105" t="s">
        <v>111</v>
      </c>
    </row>
    <row r="16" spans="1:10">
      <c r="B16" s="92" t="s">
        <v>110</v>
      </c>
      <c r="H16" s="105" t="s">
        <v>112</v>
      </c>
    </row>
    <row r="17" spans="1:10">
      <c r="B17" s="92"/>
      <c r="H17" s="105" t="s">
        <v>113</v>
      </c>
    </row>
    <row r="18" spans="1:10">
      <c r="A18" s="92"/>
    </row>
    <row r="19" spans="1:10" ht="15.75" thickBot="1">
      <c r="A19" s="116"/>
      <c r="B19" s="117"/>
      <c r="C19" s="118"/>
      <c r="D19" s="118"/>
      <c r="E19" s="118"/>
      <c r="F19" s="118"/>
      <c r="G19" s="118"/>
      <c r="H19" s="117"/>
      <c r="I19" s="118"/>
    </row>
    <row r="20" spans="1:10" ht="15.75" thickTop="1">
      <c r="A20" s="92"/>
    </row>
    <row r="21" spans="1:10">
      <c r="A21" s="92"/>
    </row>
    <row r="22" spans="1:10">
      <c r="A22" s="92"/>
    </row>
    <row r="23" spans="1:10">
      <c r="A23" s="92"/>
      <c r="E23" s="64" t="s">
        <v>53</v>
      </c>
    </row>
    <row r="24" spans="1:10" ht="19.5" thickBot="1">
      <c r="A24" s="64" t="s">
        <v>53</v>
      </c>
      <c r="B24" s="145" t="s">
        <v>152</v>
      </c>
      <c r="C24" s="145" t="s">
        <v>152</v>
      </c>
      <c r="D24" s="145" t="s">
        <v>154</v>
      </c>
      <c r="E24" s="145" t="s">
        <v>153</v>
      </c>
      <c r="F24" s="145" t="s">
        <v>154</v>
      </c>
      <c r="G24" s="145" t="s">
        <v>152</v>
      </c>
      <c r="H24" s="145" t="s">
        <v>152</v>
      </c>
      <c r="J24" s="103" t="str">
        <f t="shared" ref="J24:J30" si="0">+J4</f>
        <v>Steps Standard Cost Puzzle Format</v>
      </c>
    </row>
    <row r="25" spans="1:10" ht="21" thickTop="1" thickBot="1">
      <c r="A25" s="65"/>
      <c r="B25" s="109" t="str">
        <f>+C26</f>
        <v>Actual</v>
      </c>
      <c r="C25" s="110" t="s">
        <v>0</v>
      </c>
      <c r="D25" s="111" t="s">
        <v>63</v>
      </c>
      <c r="E25" s="112"/>
      <c r="F25" s="113" t="s">
        <v>64</v>
      </c>
      <c r="G25" s="112" t="s">
        <v>0</v>
      </c>
      <c r="H25" s="115" t="s">
        <v>65</v>
      </c>
      <c r="J25" s="92" t="str">
        <f t="shared" si="0"/>
        <v>1  Identify Inputs and Outputs. Fill in Known Variables in the puzzle</v>
      </c>
    </row>
    <row r="26" spans="1:10" ht="25.5" thickTop="1" thickBot="1">
      <c r="A26" s="65"/>
      <c r="B26" s="94" t="str">
        <f>+C27</f>
        <v>Results</v>
      </c>
      <c r="C26" s="66" t="s">
        <v>66</v>
      </c>
      <c r="D26" s="108" t="s">
        <v>1</v>
      </c>
      <c r="E26" s="67"/>
      <c r="F26" s="108" t="s">
        <v>59</v>
      </c>
      <c r="G26" s="67" t="s">
        <v>65</v>
      </c>
      <c r="H26" s="98" t="str">
        <f>+G27</f>
        <v>Allowed</v>
      </c>
      <c r="J26" s="92" t="str">
        <f t="shared" si="0"/>
        <v xml:space="preserve"> Then Solve for the two Outside columns - Total = Units X Avg. Cost/Unit</v>
      </c>
    </row>
    <row r="27" spans="1:10" ht="20.25" thickTop="1" thickBot="1">
      <c r="A27" s="65"/>
      <c r="B27" s="95" t="s">
        <v>67</v>
      </c>
      <c r="C27" s="69" t="s">
        <v>68</v>
      </c>
      <c r="D27" s="70" t="s">
        <v>40</v>
      </c>
      <c r="E27" s="71" t="s">
        <v>48</v>
      </c>
      <c r="F27" s="72" t="s">
        <v>40</v>
      </c>
      <c r="G27" s="147" t="s">
        <v>69</v>
      </c>
      <c r="H27" s="99" t="str">
        <f>+B27</f>
        <v>/Unit</v>
      </c>
      <c r="J27" s="92" t="str">
        <f t="shared" si="0"/>
        <v xml:space="preserve"> 2 Pull Total Units and Avg. Std Cost/Unit to AQ X SP</v>
      </c>
    </row>
    <row r="28" spans="1:10" ht="25.5" thickTop="1" thickBot="1">
      <c r="A28" s="74" t="s">
        <v>70</v>
      </c>
      <c r="B28" s="121">
        <v>1</v>
      </c>
      <c r="C28" s="75"/>
      <c r="D28" s="76"/>
      <c r="E28" s="77"/>
      <c r="F28" s="76"/>
      <c r="G28" s="77"/>
      <c r="H28" s="146">
        <v>1</v>
      </c>
      <c r="J28" s="92" t="str">
        <f t="shared" si="0"/>
        <v>Then Solve for Total AQ X SP</v>
      </c>
    </row>
    <row r="29" spans="1:10" ht="21" thickTop="1" thickBot="1">
      <c r="A29" s="78" t="s">
        <v>71</v>
      </c>
      <c r="B29" s="96"/>
      <c r="C29" s="75"/>
      <c r="D29" s="120"/>
      <c r="E29" s="119"/>
      <c r="F29" s="79"/>
      <c r="G29" s="77"/>
      <c r="H29" s="100"/>
      <c r="J29" s="92" t="str">
        <f t="shared" si="0"/>
        <v>3 Solve for Variances Right Minus Left - Negatives are Unfavorable</v>
      </c>
    </row>
    <row r="30" spans="1:10" ht="22.5" thickTop="1" thickBot="1">
      <c r="A30" s="80" t="s">
        <v>103</v>
      </c>
      <c r="B30" s="126"/>
      <c r="C30" s="81"/>
      <c r="D30" s="82"/>
      <c r="E30" s="83"/>
      <c r="F30" s="120"/>
      <c r="G30" s="83"/>
      <c r="H30" s="125"/>
      <c r="J30" s="92" t="str">
        <f t="shared" si="0"/>
        <v>and Evaluate the Causes of your Variances</v>
      </c>
    </row>
    <row r="31" spans="1:10" ht="22.5" thickTop="1" thickBot="1">
      <c r="A31" s="84" t="s">
        <v>72</v>
      </c>
      <c r="B31" s="126"/>
      <c r="C31" s="85"/>
      <c r="D31" s="85"/>
      <c r="E31" s="86"/>
      <c r="F31" s="102"/>
      <c r="G31" s="87"/>
      <c r="H31" s="125"/>
    </row>
    <row r="32" spans="1:10" ht="20.25" thickTop="1" thickBot="1">
      <c r="A32" s="65"/>
      <c r="B32" s="97"/>
      <c r="C32" s="65"/>
      <c r="D32" s="88" t="s">
        <v>73</v>
      </c>
      <c r="E32" s="89"/>
      <c r="F32" s="90"/>
      <c r="G32" s="91"/>
      <c r="H32" s="101"/>
    </row>
    <row r="33" spans="1:10" ht="15.75" thickTop="1">
      <c r="E33" s="104" t="s">
        <v>106</v>
      </c>
    </row>
    <row r="34" spans="1:10">
      <c r="B34" s="106" t="s">
        <v>115</v>
      </c>
      <c r="H34" s="107" t="s">
        <v>116</v>
      </c>
    </row>
    <row r="35" spans="1:10">
      <c r="B35" s="92" t="s">
        <v>117</v>
      </c>
      <c r="H35" s="105" t="s">
        <v>139</v>
      </c>
    </row>
    <row r="36" spans="1:10">
      <c r="B36" s="92" t="s">
        <v>118</v>
      </c>
      <c r="H36" s="105" t="s">
        <v>119</v>
      </c>
    </row>
    <row r="37" spans="1:10">
      <c r="B37" s="92"/>
      <c r="H37" s="105"/>
    </row>
    <row r="38" spans="1:10" ht="15.75" thickBot="1">
      <c r="A38" s="118"/>
      <c r="B38" s="117"/>
      <c r="C38" s="118"/>
      <c r="D38" s="118"/>
      <c r="E38" s="118"/>
      <c r="F38" s="118"/>
      <c r="G38" s="118"/>
      <c r="H38" s="117"/>
      <c r="I38" s="118"/>
    </row>
    <row r="39" spans="1:10" ht="15.75" thickTop="1">
      <c r="A39" s="92"/>
    </row>
    <row r="40" spans="1:10">
      <c r="A40" s="92"/>
    </row>
    <row r="41" spans="1:10">
      <c r="A41" s="92"/>
    </row>
    <row r="42" spans="1:10">
      <c r="E42" s="64" t="s">
        <v>87</v>
      </c>
    </row>
    <row r="43" spans="1:10" ht="19.5" thickBot="1">
      <c r="A43" s="64" t="s">
        <v>87</v>
      </c>
      <c r="B43" s="145" t="s">
        <v>152</v>
      </c>
      <c r="C43" s="145" t="s">
        <v>152</v>
      </c>
      <c r="D43" s="145" t="s">
        <v>154</v>
      </c>
      <c r="E43" s="145" t="s">
        <v>153</v>
      </c>
      <c r="F43" s="145" t="s">
        <v>154</v>
      </c>
      <c r="G43" s="145" t="s">
        <v>152</v>
      </c>
      <c r="H43" s="145" t="s">
        <v>152</v>
      </c>
      <c r="J43" s="103" t="str">
        <f>+J24</f>
        <v>Steps Standard Cost Puzzle Format</v>
      </c>
    </row>
    <row r="44" spans="1:10" ht="21" thickTop="1" thickBot="1">
      <c r="A44" s="65"/>
      <c r="B44" s="109" t="str">
        <f>+C45</f>
        <v>Actual</v>
      </c>
      <c r="C44" s="110" t="s">
        <v>0</v>
      </c>
      <c r="D44" s="111" t="s">
        <v>63</v>
      </c>
      <c r="E44" s="112"/>
      <c r="F44" s="113" t="s">
        <v>64</v>
      </c>
      <c r="G44" s="114" t="s">
        <v>0</v>
      </c>
      <c r="H44" s="115" t="s">
        <v>65</v>
      </c>
      <c r="J44" s="92" t="str">
        <f t="shared" ref="J44:J50" si="1">+J24</f>
        <v>Steps Standard Cost Puzzle Format</v>
      </c>
    </row>
    <row r="45" spans="1:10" ht="25.5" thickTop="1" thickBot="1">
      <c r="A45" s="65"/>
      <c r="B45" s="94" t="str">
        <f>+C46</f>
        <v>Results</v>
      </c>
      <c r="C45" s="66" t="s">
        <v>66</v>
      </c>
      <c r="D45" s="108" t="s">
        <v>1</v>
      </c>
      <c r="E45" s="67"/>
      <c r="F45" s="108" t="s">
        <v>59</v>
      </c>
      <c r="G45" s="68" t="s">
        <v>65</v>
      </c>
      <c r="H45" s="98" t="str">
        <f>+G46</f>
        <v>Allowed</v>
      </c>
      <c r="J45" s="92" t="str">
        <f t="shared" si="1"/>
        <v>1  Identify Inputs and Outputs. Fill in Known Variables in the puzzle</v>
      </c>
    </row>
    <row r="46" spans="1:10" ht="20.25" thickTop="1" thickBot="1">
      <c r="A46" s="65"/>
      <c r="B46" s="95" t="s">
        <v>67</v>
      </c>
      <c r="C46" s="69" t="s">
        <v>68</v>
      </c>
      <c r="D46" s="70" t="s">
        <v>40</v>
      </c>
      <c r="E46" s="71" t="s">
        <v>48</v>
      </c>
      <c r="F46" s="72" t="s">
        <v>40</v>
      </c>
      <c r="G46" s="73" t="s">
        <v>69</v>
      </c>
      <c r="H46" s="99" t="str">
        <f>+B46</f>
        <v>/Unit</v>
      </c>
      <c r="J46" s="92" t="str">
        <f t="shared" si="1"/>
        <v xml:space="preserve"> Then Solve for the two Outside columns - Total = Units X Avg. Cost/Unit</v>
      </c>
    </row>
    <row r="47" spans="1:10" ht="25.5" thickTop="1" thickBot="1">
      <c r="A47" s="74" t="s">
        <v>70</v>
      </c>
      <c r="B47" s="121">
        <v>1</v>
      </c>
      <c r="C47" s="75"/>
      <c r="D47" s="76"/>
      <c r="E47" s="77"/>
      <c r="F47" s="76"/>
      <c r="G47" s="77"/>
      <c r="H47" s="146">
        <v>1</v>
      </c>
      <c r="J47" s="92" t="str">
        <f t="shared" si="1"/>
        <v xml:space="preserve"> 2 Pull Total Units and Avg. Std Cost/Unit to AQ X SP</v>
      </c>
    </row>
    <row r="48" spans="1:10" ht="21" thickTop="1" thickBot="1">
      <c r="A48" s="78" t="s">
        <v>71</v>
      </c>
      <c r="B48" s="96"/>
      <c r="C48" s="75"/>
      <c r="D48" s="120"/>
      <c r="E48" s="119"/>
      <c r="F48" s="79"/>
      <c r="G48" s="77"/>
      <c r="H48" s="100"/>
      <c r="J48" s="92" t="str">
        <f t="shared" si="1"/>
        <v>Then Solve for Total AQ X SP</v>
      </c>
    </row>
    <row r="49" spans="1:10" ht="22.5" thickTop="1" thickBot="1">
      <c r="A49" s="80" t="s">
        <v>103</v>
      </c>
      <c r="B49" s="126"/>
      <c r="C49" s="81"/>
      <c r="D49" s="82"/>
      <c r="E49" s="83"/>
      <c r="F49" s="120"/>
      <c r="G49" s="83"/>
      <c r="H49" s="125"/>
      <c r="J49" s="92" t="str">
        <f t="shared" si="1"/>
        <v>3 Solve for Variances Right Minus Left - Negatives are Unfavorable</v>
      </c>
    </row>
    <row r="50" spans="1:10" ht="22.5" thickTop="1" thickBot="1">
      <c r="A50" s="84" t="s">
        <v>72</v>
      </c>
      <c r="B50" s="126"/>
      <c r="C50" s="85"/>
      <c r="D50" s="85"/>
      <c r="E50" s="86"/>
      <c r="F50" s="102"/>
      <c r="G50" s="87"/>
      <c r="H50" s="125"/>
      <c r="J50" s="92" t="str">
        <f t="shared" si="1"/>
        <v>and Evaluate the Causes of your Variances</v>
      </c>
    </row>
    <row r="51" spans="1:10" ht="20.25" thickTop="1" thickBot="1">
      <c r="A51" s="65"/>
      <c r="B51" s="97"/>
      <c r="C51" s="65"/>
      <c r="D51" s="88" t="s">
        <v>73</v>
      </c>
      <c r="E51" s="89"/>
      <c r="F51" s="90"/>
      <c r="G51" s="91"/>
      <c r="H51" s="101"/>
    </row>
    <row r="52" spans="1:10" ht="15.75" thickTop="1">
      <c r="E52" s="104" t="s">
        <v>106</v>
      </c>
    </row>
    <row r="53" spans="1:10">
      <c r="B53" s="106" t="s">
        <v>124</v>
      </c>
      <c r="H53" s="107" t="s">
        <v>116</v>
      </c>
    </row>
    <row r="54" spans="1:10">
      <c r="B54" s="92" t="s">
        <v>122</v>
      </c>
      <c r="H54" s="105" t="s">
        <v>155</v>
      </c>
    </row>
    <row r="55" spans="1:10">
      <c r="B55" s="92" t="s">
        <v>123</v>
      </c>
    </row>
    <row r="57" spans="1:10" ht="15.75" thickBot="1">
      <c r="A57" s="118"/>
      <c r="B57" s="117"/>
      <c r="C57" s="118"/>
      <c r="D57" s="118"/>
      <c r="E57" s="118"/>
      <c r="F57" s="118"/>
      <c r="G57" s="118"/>
      <c r="H57" s="117"/>
      <c r="I57" s="118"/>
      <c r="J57" s="118"/>
    </row>
    <row r="58" spans="1:10" ht="15.75" thickTop="1"/>
  </sheetData>
  <pageMargins left="0.25" right="0.25" top="0.5" bottom="0.25" header="0.3" footer="0.3"/>
  <pageSetup scale="47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9B92C-4BBE-4BC3-96F8-2596A47EA1C3}">
  <sheetPr>
    <pageSetUpPr fitToPage="1"/>
  </sheetPr>
  <dimension ref="A1:J58"/>
  <sheetViews>
    <sheetView workbookViewId="0"/>
  </sheetViews>
  <sheetFormatPr defaultColWidth="14.7109375" defaultRowHeight="15"/>
  <cols>
    <col min="1" max="1" width="30.140625" style="63" customWidth="1"/>
    <col min="2" max="2" width="14.7109375" style="93"/>
    <col min="3" max="3" width="15.5703125" style="63" bestFit="1" customWidth="1"/>
    <col min="4" max="7" width="14.7109375" style="63"/>
    <col min="8" max="8" width="15.85546875" style="93" customWidth="1"/>
    <col min="9" max="9" width="7" style="63" customWidth="1"/>
    <col min="10" max="12" width="14.7109375" style="63"/>
    <col min="13" max="13" width="30.42578125" style="63" customWidth="1"/>
    <col min="14" max="16384" width="14.7109375" style="63"/>
  </cols>
  <sheetData>
    <row r="1" spans="1:10">
      <c r="A1" s="92"/>
    </row>
    <row r="2" spans="1:10">
      <c r="A2" s="92"/>
    </row>
    <row r="3" spans="1:10">
      <c r="A3" s="92"/>
      <c r="E3" s="64" t="s">
        <v>6</v>
      </c>
    </row>
    <row r="4" spans="1:10" ht="19.5" thickBot="1">
      <c r="A4" s="64" t="s">
        <v>6</v>
      </c>
      <c r="B4" s="145" t="s">
        <v>152</v>
      </c>
      <c r="C4" s="145" t="s">
        <v>152</v>
      </c>
      <c r="D4" s="145" t="s">
        <v>154</v>
      </c>
      <c r="E4" s="145" t="s">
        <v>153</v>
      </c>
      <c r="F4" s="145" t="s">
        <v>154</v>
      </c>
      <c r="G4" s="145" t="s">
        <v>152</v>
      </c>
      <c r="H4" s="145" t="s">
        <v>152</v>
      </c>
      <c r="J4" s="103" t="s">
        <v>104</v>
      </c>
    </row>
    <row r="5" spans="1:10" ht="21" thickTop="1" thickBot="1">
      <c r="A5" s="65"/>
      <c r="B5" s="109" t="str">
        <f>+C6</f>
        <v>Actual</v>
      </c>
      <c r="C5" s="110" t="s">
        <v>0</v>
      </c>
      <c r="D5" s="111" t="s">
        <v>63</v>
      </c>
      <c r="E5" s="112"/>
      <c r="F5" s="113" t="s">
        <v>64</v>
      </c>
      <c r="G5" s="112" t="s">
        <v>0</v>
      </c>
      <c r="H5" s="115" t="s">
        <v>65</v>
      </c>
      <c r="J5" s="92" t="s">
        <v>125</v>
      </c>
    </row>
    <row r="6" spans="1:10" ht="25.5" thickTop="1" thickBot="1">
      <c r="A6" s="65"/>
      <c r="B6" s="94" t="str">
        <f>+C7</f>
        <v>Results</v>
      </c>
      <c r="C6" s="66" t="s">
        <v>66</v>
      </c>
      <c r="D6" s="108" t="s">
        <v>50</v>
      </c>
      <c r="E6" s="67"/>
      <c r="F6" s="108" t="s">
        <v>51</v>
      </c>
      <c r="G6" s="67" t="s">
        <v>65</v>
      </c>
      <c r="H6" s="98" t="str">
        <f>+G7</f>
        <v>Allowed</v>
      </c>
      <c r="J6" s="92" t="s">
        <v>128</v>
      </c>
    </row>
    <row r="7" spans="1:10" ht="20.25" thickTop="1" thickBot="1">
      <c r="A7" s="65"/>
      <c r="B7" s="95" t="s">
        <v>67</v>
      </c>
      <c r="C7" s="69" t="s">
        <v>68</v>
      </c>
      <c r="D7" s="70" t="s">
        <v>40</v>
      </c>
      <c r="E7" s="71" t="s">
        <v>48</v>
      </c>
      <c r="F7" s="72" t="s">
        <v>40</v>
      </c>
      <c r="G7" s="71" t="s">
        <v>69</v>
      </c>
      <c r="H7" s="99" t="str">
        <f>+B7</f>
        <v>/Unit</v>
      </c>
      <c r="J7" s="92" t="s">
        <v>129</v>
      </c>
    </row>
    <row r="8" spans="1:10" ht="25.5" thickTop="1" thickBot="1">
      <c r="A8" s="74" t="s">
        <v>70</v>
      </c>
      <c r="B8" s="121">
        <v>1</v>
      </c>
      <c r="C8" s="75"/>
      <c r="D8" s="76"/>
      <c r="E8" s="77"/>
      <c r="F8" s="76"/>
      <c r="G8" s="77"/>
      <c r="H8" s="146">
        <v>1</v>
      </c>
      <c r="J8" s="92" t="s">
        <v>130</v>
      </c>
    </row>
    <row r="9" spans="1:10" ht="21" thickTop="1" thickBot="1">
      <c r="A9" s="78" t="s">
        <v>71</v>
      </c>
      <c r="B9" s="96"/>
      <c r="C9" s="75"/>
      <c r="D9" s="120"/>
      <c r="E9" s="119"/>
      <c r="F9" s="79"/>
      <c r="G9" s="77"/>
      <c r="H9" s="100"/>
      <c r="J9" s="92" t="s">
        <v>134</v>
      </c>
    </row>
    <row r="10" spans="1:10" ht="22.5" thickTop="1" thickBot="1">
      <c r="A10" s="80" t="s">
        <v>103</v>
      </c>
      <c r="B10" s="126"/>
      <c r="C10" s="81"/>
      <c r="D10" s="82"/>
      <c r="E10" s="83"/>
      <c r="F10" s="120"/>
      <c r="G10" s="83"/>
      <c r="H10" s="125"/>
      <c r="J10" s="92" t="s">
        <v>131</v>
      </c>
    </row>
    <row r="11" spans="1:10" ht="22.5" thickTop="1" thickBot="1">
      <c r="A11" s="84" t="s">
        <v>72</v>
      </c>
      <c r="B11" s="126"/>
      <c r="C11" s="85"/>
      <c r="D11" s="85"/>
      <c r="E11" s="86"/>
      <c r="F11" s="102"/>
      <c r="G11" s="87"/>
      <c r="H11" s="125"/>
      <c r="J11" s="92"/>
    </row>
    <row r="12" spans="1:10" ht="20.25" thickTop="1" thickBot="1">
      <c r="A12" s="65"/>
      <c r="B12" s="97"/>
      <c r="C12" s="65"/>
      <c r="D12" s="88" t="s">
        <v>73</v>
      </c>
      <c r="E12" s="89"/>
      <c r="F12" s="90"/>
      <c r="G12" s="91"/>
      <c r="H12" s="101"/>
    </row>
    <row r="13" spans="1:10" ht="15.75" thickTop="1">
      <c r="E13" s="104" t="s">
        <v>106</v>
      </c>
    </row>
    <row r="14" spans="1:10">
      <c r="B14" s="106" t="s">
        <v>107</v>
      </c>
      <c r="H14" s="107" t="s">
        <v>109</v>
      </c>
    </row>
    <row r="15" spans="1:10">
      <c r="B15" s="92" t="s">
        <v>108</v>
      </c>
      <c r="H15" s="105" t="s">
        <v>111</v>
      </c>
    </row>
    <row r="16" spans="1:10">
      <c r="B16" s="92" t="s">
        <v>110</v>
      </c>
      <c r="H16" s="105" t="s">
        <v>112</v>
      </c>
    </row>
    <row r="17" spans="1:10">
      <c r="B17" s="92"/>
      <c r="H17" s="105" t="s">
        <v>113</v>
      </c>
    </row>
    <row r="18" spans="1:10">
      <c r="A18" s="92"/>
    </row>
    <row r="19" spans="1:10" ht="15.75" thickBot="1">
      <c r="A19" s="116"/>
      <c r="B19" s="117"/>
      <c r="C19" s="118"/>
      <c r="D19" s="118"/>
      <c r="E19" s="118"/>
      <c r="F19" s="118"/>
      <c r="G19" s="118"/>
      <c r="H19" s="117"/>
      <c r="I19" s="118"/>
    </row>
    <row r="20" spans="1:10" ht="15.75" thickTop="1">
      <c r="A20" s="92"/>
    </row>
    <row r="21" spans="1:10">
      <c r="A21" s="92"/>
    </row>
    <row r="22" spans="1:10">
      <c r="A22" s="92"/>
    </row>
    <row r="23" spans="1:10">
      <c r="A23" s="92"/>
      <c r="E23" s="64" t="s">
        <v>53</v>
      </c>
    </row>
    <row r="24" spans="1:10" ht="19.5" thickBot="1">
      <c r="A24" s="64" t="s">
        <v>53</v>
      </c>
      <c r="B24" s="145" t="s">
        <v>152</v>
      </c>
      <c r="C24" s="145" t="s">
        <v>152</v>
      </c>
      <c r="D24" s="145" t="s">
        <v>154</v>
      </c>
      <c r="E24" s="145" t="s">
        <v>153</v>
      </c>
      <c r="F24" s="145" t="s">
        <v>154</v>
      </c>
      <c r="G24" s="145" t="s">
        <v>152</v>
      </c>
      <c r="H24" s="145" t="s">
        <v>152</v>
      </c>
      <c r="J24" s="103" t="str">
        <f t="shared" ref="J24:J30" si="0">+J4</f>
        <v>Steps Standard Cost Puzzle Format</v>
      </c>
    </row>
    <row r="25" spans="1:10" ht="21" thickTop="1" thickBot="1">
      <c r="A25" s="65"/>
      <c r="B25" s="109" t="str">
        <f>+C26</f>
        <v>Actual</v>
      </c>
      <c r="C25" s="110" t="s">
        <v>0</v>
      </c>
      <c r="D25" s="111" t="s">
        <v>63</v>
      </c>
      <c r="E25" s="112"/>
      <c r="F25" s="113" t="s">
        <v>64</v>
      </c>
      <c r="G25" s="112" t="s">
        <v>0</v>
      </c>
      <c r="H25" s="115" t="s">
        <v>65</v>
      </c>
      <c r="J25" s="92" t="str">
        <f t="shared" si="0"/>
        <v>1  Identify Inputs and Outputs. Fill in Known Variables in the puzzle</v>
      </c>
    </row>
    <row r="26" spans="1:10" ht="25.5" thickTop="1" thickBot="1">
      <c r="A26" s="65"/>
      <c r="B26" s="94" t="str">
        <f>+C27</f>
        <v>Results</v>
      </c>
      <c r="C26" s="66" t="s">
        <v>66</v>
      </c>
      <c r="D26" s="108" t="s">
        <v>1</v>
      </c>
      <c r="E26" s="67"/>
      <c r="F26" s="108" t="s">
        <v>59</v>
      </c>
      <c r="G26" s="67" t="s">
        <v>65</v>
      </c>
      <c r="H26" s="98" t="str">
        <f>+G27</f>
        <v>Allowed</v>
      </c>
      <c r="J26" s="92" t="str">
        <f t="shared" si="0"/>
        <v xml:space="preserve"> Then Solve for the two Outside columns - Total = Units X Avg. Cost/Unit</v>
      </c>
    </row>
    <row r="27" spans="1:10" ht="20.25" thickTop="1" thickBot="1">
      <c r="A27" s="65"/>
      <c r="B27" s="95" t="s">
        <v>67</v>
      </c>
      <c r="C27" s="69" t="s">
        <v>68</v>
      </c>
      <c r="D27" s="70" t="s">
        <v>40</v>
      </c>
      <c r="E27" s="71" t="s">
        <v>48</v>
      </c>
      <c r="F27" s="72" t="s">
        <v>40</v>
      </c>
      <c r="G27" s="147" t="s">
        <v>69</v>
      </c>
      <c r="H27" s="99" t="str">
        <f>+B27</f>
        <v>/Unit</v>
      </c>
      <c r="J27" s="92" t="str">
        <f t="shared" si="0"/>
        <v xml:space="preserve"> 2 Pull Total Units and Avg. Std Cost/Unit to AQ X SP</v>
      </c>
    </row>
    <row r="28" spans="1:10" ht="25.5" thickTop="1" thickBot="1">
      <c r="A28" s="74" t="s">
        <v>70</v>
      </c>
      <c r="B28" s="121">
        <v>1</v>
      </c>
      <c r="C28" s="75"/>
      <c r="D28" s="76"/>
      <c r="E28" s="77"/>
      <c r="F28" s="76"/>
      <c r="G28" s="77"/>
      <c r="H28" s="146">
        <v>1</v>
      </c>
      <c r="J28" s="92" t="str">
        <f t="shared" si="0"/>
        <v>Then Solve for Total AQ X SP</v>
      </c>
    </row>
    <row r="29" spans="1:10" ht="21" thickTop="1" thickBot="1">
      <c r="A29" s="78" t="s">
        <v>71</v>
      </c>
      <c r="B29" s="96"/>
      <c r="C29" s="75"/>
      <c r="D29" s="120"/>
      <c r="E29" s="119"/>
      <c r="F29" s="79"/>
      <c r="G29" s="77"/>
      <c r="H29" s="100"/>
      <c r="J29" s="92" t="str">
        <f t="shared" si="0"/>
        <v>3 Solve for Variances Right Minus Left - Negatives are Unfavorable</v>
      </c>
    </row>
    <row r="30" spans="1:10" ht="22.5" thickTop="1" thickBot="1">
      <c r="A30" s="80" t="s">
        <v>103</v>
      </c>
      <c r="B30" s="126"/>
      <c r="C30" s="81"/>
      <c r="D30" s="82"/>
      <c r="E30" s="83"/>
      <c r="F30" s="120"/>
      <c r="G30" s="83"/>
      <c r="H30" s="125"/>
      <c r="J30" s="92" t="str">
        <f t="shared" si="0"/>
        <v>and Evaluate the Causes of your Variances</v>
      </c>
    </row>
    <row r="31" spans="1:10" ht="22.5" thickTop="1" thickBot="1">
      <c r="A31" s="84" t="s">
        <v>72</v>
      </c>
      <c r="B31" s="126"/>
      <c r="C31" s="85"/>
      <c r="D31" s="85"/>
      <c r="E31" s="86"/>
      <c r="F31" s="102"/>
      <c r="G31" s="87"/>
      <c r="H31" s="125"/>
    </row>
    <row r="32" spans="1:10" ht="20.25" thickTop="1" thickBot="1">
      <c r="A32" s="65"/>
      <c r="B32" s="97"/>
      <c r="C32" s="65"/>
      <c r="D32" s="88" t="s">
        <v>73</v>
      </c>
      <c r="E32" s="89"/>
      <c r="F32" s="90"/>
      <c r="G32" s="91"/>
      <c r="H32" s="101"/>
    </row>
    <row r="33" spans="1:10" ht="15.75" thickTop="1">
      <c r="E33" s="104" t="s">
        <v>106</v>
      </c>
    </row>
    <row r="34" spans="1:10">
      <c r="B34" s="106" t="s">
        <v>115</v>
      </c>
      <c r="H34" s="107" t="s">
        <v>116</v>
      </c>
    </row>
    <row r="35" spans="1:10">
      <c r="B35" s="92" t="s">
        <v>117</v>
      </c>
      <c r="H35" s="105" t="s">
        <v>139</v>
      </c>
    </row>
    <row r="36" spans="1:10">
      <c r="B36" s="92" t="s">
        <v>118</v>
      </c>
      <c r="H36" s="105" t="s">
        <v>119</v>
      </c>
    </row>
    <row r="37" spans="1:10">
      <c r="B37" s="92"/>
      <c r="H37" s="105"/>
    </row>
    <row r="38" spans="1:10" ht="15.75" thickBot="1">
      <c r="A38" s="118"/>
      <c r="B38" s="117"/>
      <c r="C38" s="118"/>
      <c r="D38" s="118"/>
      <c r="E38" s="118"/>
      <c r="F38" s="118"/>
      <c r="G38" s="118"/>
      <c r="H38" s="117"/>
      <c r="I38" s="118"/>
    </row>
    <row r="39" spans="1:10" ht="15.75" thickTop="1">
      <c r="A39" s="92"/>
    </row>
    <row r="40" spans="1:10">
      <c r="A40" s="92"/>
    </row>
    <row r="41" spans="1:10">
      <c r="A41" s="92"/>
    </row>
    <row r="42" spans="1:10">
      <c r="E42" s="64" t="s">
        <v>87</v>
      </c>
    </row>
    <row r="43" spans="1:10" ht="19.5" thickBot="1">
      <c r="A43" s="64" t="s">
        <v>87</v>
      </c>
      <c r="B43" s="145" t="s">
        <v>152</v>
      </c>
      <c r="C43" s="145" t="s">
        <v>152</v>
      </c>
      <c r="D43" s="145" t="s">
        <v>154</v>
      </c>
      <c r="E43" s="145" t="s">
        <v>153</v>
      </c>
      <c r="F43" s="145" t="s">
        <v>154</v>
      </c>
      <c r="G43" s="145" t="s">
        <v>152</v>
      </c>
      <c r="H43" s="145" t="s">
        <v>152</v>
      </c>
      <c r="J43" s="103" t="str">
        <f>+J24</f>
        <v>Steps Standard Cost Puzzle Format</v>
      </c>
    </row>
    <row r="44" spans="1:10" ht="21" thickTop="1" thickBot="1">
      <c r="A44" s="65"/>
      <c r="B44" s="109" t="str">
        <f>+C45</f>
        <v>Actual</v>
      </c>
      <c r="C44" s="110" t="s">
        <v>0</v>
      </c>
      <c r="D44" s="111" t="s">
        <v>63</v>
      </c>
      <c r="E44" s="112"/>
      <c r="F44" s="113" t="s">
        <v>64</v>
      </c>
      <c r="G44" s="114" t="s">
        <v>0</v>
      </c>
      <c r="H44" s="115" t="s">
        <v>65</v>
      </c>
      <c r="J44" s="92" t="str">
        <f t="shared" ref="J44:J50" si="1">+J24</f>
        <v>Steps Standard Cost Puzzle Format</v>
      </c>
    </row>
    <row r="45" spans="1:10" ht="25.5" thickTop="1" thickBot="1">
      <c r="A45" s="65"/>
      <c r="B45" s="94" t="str">
        <f>+C46</f>
        <v>Results</v>
      </c>
      <c r="C45" s="66" t="s">
        <v>66</v>
      </c>
      <c r="D45" s="108" t="s">
        <v>1</v>
      </c>
      <c r="E45" s="67"/>
      <c r="F45" s="108" t="s">
        <v>59</v>
      </c>
      <c r="G45" s="68" t="s">
        <v>65</v>
      </c>
      <c r="H45" s="98" t="str">
        <f>+G46</f>
        <v>Allowed</v>
      </c>
      <c r="J45" s="92" t="str">
        <f t="shared" si="1"/>
        <v>1  Identify Inputs and Outputs. Fill in Known Variables in the puzzle</v>
      </c>
    </row>
    <row r="46" spans="1:10" ht="20.25" thickTop="1" thickBot="1">
      <c r="A46" s="65"/>
      <c r="B46" s="95" t="s">
        <v>67</v>
      </c>
      <c r="C46" s="69" t="s">
        <v>68</v>
      </c>
      <c r="D46" s="70" t="s">
        <v>40</v>
      </c>
      <c r="E46" s="71" t="s">
        <v>48</v>
      </c>
      <c r="F46" s="72" t="s">
        <v>40</v>
      </c>
      <c r="G46" s="73" t="s">
        <v>69</v>
      </c>
      <c r="H46" s="99" t="str">
        <f>+B46</f>
        <v>/Unit</v>
      </c>
      <c r="J46" s="92" t="str">
        <f t="shared" si="1"/>
        <v xml:space="preserve"> Then Solve for the two Outside columns - Total = Units X Avg. Cost/Unit</v>
      </c>
    </row>
    <row r="47" spans="1:10" ht="25.5" thickTop="1" thickBot="1">
      <c r="A47" s="74" t="s">
        <v>70</v>
      </c>
      <c r="B47" s="121">
        <v>1</v>
      </c>
      <c r="C47" s="75"/>
      <c r="D47" s="76"/>
      <c r="E47" s="77"/>
      <c r="F47" s="76"/>
      <c r="G47" s="77"/>
      <c r="H47" s="146">
        <v>1</v>
      </c>
      <c r="J47" s="92" t="str">
        <f t="shared" si="1"/>
        <v xml:space="preserve"> 2 Pull Total Units and Avg. Std Cost/Unit to AQ X SP</v>
      </c>
    </row>
    <row r="48" spans="1:10" ht="21" thickTop="1" thickBot="1">
      <c r="A48" s="78" t="s">
        <v>71</v>
      </c>
      <c r="B48" s="96"/>
      <c r="C48" s="75"/>
      <c r="D48" s="120"/>
      <c r="E48" s="119"/>
      <c r="F48" s="79"/>
      <c r="G48" s="77"/>
      <c r="H48" s="100"/>
      <c r="J48" s="92" t="str">
        <f t="shared" si="1"/>
        <v>Then Solve for Total AQ X SP</v>
      </c>
    </row>
    <row r="49" spans="1:10" ht="22.5" thickTop="1" thickBot="1">
      <c r="A49" s="80" t="s">
        <v>103</v>
      </c>
      <c r="B49" s="126"/>
      <c r="C49" s="81"/>
      <c r="D49" s="82"/>
      <c r="E49" s="83"/>
      <c r="F49" s="120"/>
      <c r="G49" s="83"/>
      <c r="H49" s="125"/>
      <c r="J49" s="92" t="str">
        <f t="shared" si="1"/>
        <v>3 Solve for Variances Right Minus Left - Negatives are Unfavorable</v>
      </c>
    </row>
    <row r="50" spans="1:10" ht="22.5" thickTop="1" thickBot="1">
      <c r="A50" s="84" t="s">
        <v>72</v>
      </c>
      <c r="B50" s="126"/>
      <c r="C50" s="85"/>
      <c r="D50" s="85"/>
      <c r="E50" s="86"/>
      <c r="F50" s="102"/>
      <c r="G50" s="87"/>
      <c r="H50" s="125"/>
      <c r="J50" s="92" t="str">
        <f t="shared" si="1"/>
        <v>and Evaluate the Causes of your Variances</v>
      </c>
    </row>
    <row r="51" spans="1:10" ht="20.25" thickTop="1" thickBot="1">
      <c r="A51" s="65"/>
      <c r="B51" s="97"/>
      <c r="C51" s="65"/>
      <c r="D51" s="88" t="s">
        <v>73</v>
      </c>
      <c r="E51" s="89"/>
      <c r="F51" s="90"/>
      <c r="G51" s="91"/>
      <c r="H51" s="101"/>
    </row>
    <row r="52" spans="1:10" ht="15.75" thickTop="1">
      <c r="E52" s="104" t="s">
        <v>106</v>
      </c>
    </row>
    <row r="53" spans="1:10">
      <c r="B53" s="106" t="s">
        <v>124</v>
      </c>
      <c r="H53" s="107" t="s">
        <v>116</v>
      </c>
    </row>
    <row r="54" spans="1:10">
      <c r="B54" s="92" t="s">
        <v>122</v>
      </c>
      <c r="H54" s="105" t="s">
        <v>155</v>
      </c>
    </row>
    <row r="55" spans="1:10">
      <c r="B55" s="92" t="s">
        <v>123</v>
      </c>
    </row>
    <row r="57" spans="1:10" ht="15.75" thickBot="1">
      <c r="A57" s="118"/>
      <c r="B57" s="117"/>
      <c r="C57" s="118"/>
      <c r="D57" s="118"/>
      <c r="E57" s="118"/>
      <c r="F57" s="118"/>
      <c r="G57" s="118"/>
      <c r="H57" s="117"/>
      <c r="I57" s="118"/>
      <c r="J57" s="118"/>
    </row>
    <row r="58" spans="1:10" ht="15.75" thickTop="1"/>
  </sheetData>
  <pageMargins left="0.25" right="0.25" top="0.5" bottom="0.25" header="0.3" footer="0.3"/>
  <pageSetup scale="47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Cover</vt:lpstr>
      <vt:lpstr>Overview</vt:lpstr>
      <vt:lpstr>One Method</vt:lpstr>
      <vt:lpstr>Variance Worksheets</vt:lpstr>
      <vt:lpstr>Variance Worksheets (2)</vt:lpstr>
      <vt:lpstr>Variance Worksheets (3)</vt:lpstr>
      <vt:lpstr>Variance Worksheets (4)</vt:lpstr>
      <vt:lpstr>Cover!Print_Area</vt:lpstr>
      <vt:lpstr>'One Method'!Print_Area</vt:lpstr>
      <vt:lpstr>Overview!Print_Area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Hillard</dc:creator>
  <cp:lastModifiedBy>Jeff Hillard</cp:lastModifiedBy>
  <cp:lastPrinted>2022-10-29T15:03:50Z</cp:lastPrinted>
  <dcterms:created xsi:type="dcterms:W3CDTF">2022-01-19T13:47:40Z</dcterms:created>
  <dcterms:modified xsi:type="dcterms:W3CDTF">2022-10-29T20:44:37Z</dcterms:modified>
</cp:coreProperties>
</file>